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114"/>
  <workbookPr filterPrivacy="1" defaultThemeVersion="124226"/>
  <xr:revisionPtr revIDLastSave="0" documentId="13_ncr:1_{8D5BFFDD-EA00-5444-B316-01A88BDE1541}" xr6:coauthVersionLast="47" xr6:coauthVersionMax="47" xr10:uidLastSave="{00000000-0000-0000-0000-000000000000}"/>
  <bookViews>
    <workbookView xWindow="-120" yWindow="460" windowWidth="19420" windowHeight="15180" xr2:uid="{00000000-000D-0000-FFFF-FFFF00000000}"/>
  </bookViews>
  <sheets>
    <sheet name="ადგილობრივი" sheetId="2" r:id="rId1"/>
  </sheets>
  <definedNames>
    <definedName name="_xlnm._FilterDatabase" localSheetId="0" hidden="1">ადგილობრივი!$A$1:$A$119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1" i="2" l="1"/>
  <c r="E65" i="2"/>
  <c r="E64" i="2"/>
  <c r="E62" i="2"/>
  <c r="E43" i="2"/>
  <c r="E85" i="2"/>
  <c r="E70" i="2"/>
  <c r="E61" i="2"/>
  <c r="E60" i="2"/>
  <c r="E51" i="2"/>
  <c r="E50" i="2"/>
  <c r="E23" i="2"/>
  <c r="E22" i="2"/>
  <c r="E17" i="2"/>
  <c r="E16" i="2"/>
  <c r="E12" i="2"/>
  <c r="E11" i="2"/>
  <c r="E10" i="2"/>
</calcChain>
</file>

<file path=xl/sharedStrings.xml><?xml version="1.0" encoding="utf-8"?>
<sst xmlns="http://schemas.openxmlformats.org/spreadsheetml/2006/main" count="520" uniqueCount="105">
  <si>
    <t>გამარტივებული შესყიდვა</t>
  </si>
  <si>
    <t>დასუფთავება და სანიტარული ღონისძიებები</t>
  </si>
  <si>
    <t xml:space="preserve">სხვადასხვა საქმიანობები და მათთან დაკავშირებული მომსახურებები </t>
  </si>
  <si>
    <t xml:space="preserve">  გამოძიებასთან და უსაფრთხოებასთან დაკავშირებული მომსახურებები                </t>
  </si>
  <si>
    <t xml:space="preserve">ინტერნეტით მომსახურება </t>
  </si>
  <si>
    <t>საინჟინრო მომსახურებები</t>
  </si>
  <si>
    <t>სატელეკომუნიკაციო მომსახურებები</t>
  </si>
  <si>
    <t xml:space="preserve">საავტომობილო ტრანსპორტით მომსახურება </t>
  </si>
  <si>
    <t>შეკეთება და ტექნიკური მომსახურება</t>
  </si>
  <si>
    <t>ქუჩის/გარე განათების ტექნიკური მომსახურეობა</t>
  </si>
  <si>
    <t xml:space="preserve"> სატრანსპორტო საშუალებებისა და მათთან დაკავშირებული მოწყობილობების შეკეთება და რეცხვა</t>
  </si>
  <si>
    <t xml:space="preserve">კომპიუტერული მოწყობილობები და მარაგი </t>
  </si>
  <si>
    <t>საოფისე  მანქანები, კომპიუტერების,პრინტერებისა და ავეჯის გარდა</t>
  </si>
  <si>
    <t>საწვავი</t>
  </si>
  <si>
    <t>091</t>
  </si>
  <si>
    <t>034</t>
  </si>
  <si>
    <t>შესყიდვის საშუალება</t>
  </si>
  <si>
    <t>შესყიდვის სავარაუდო ღირებულება (ლარი)</t>
  </si>
  <si>
    <t>დანაყოფის კოდი</t>
  </si>
  <si>
    <t xml:space="preserve"> ელექტრონული ტენდერი </t>
  </si>
  <si>
    <t xml:space="preserve">ნარჩენებსა და ნაგავთან დაკავშირებული მომსახურებები
</t>
  </si>
  <si>
    <t>ნარჩენებსა და ნაგავთან დაკავშირებული მომსახურებები</t>
  </si>
  <si>
    <t>ხელსაწყოები,საკეტები,გასაღებები,ანჯამები,დამჭერები,ჯაჭვები და ზამბარები/რესორები</t>
  </si>
  <si>
    <t>სხვადასხვა მომსახურებები</t>
  </si>
  <si>
    <t>კონსოლიდირებული ტენდერი</t>
  </si>
  <si>
    <t>შესყიდვის დასრულების  სავარაუდო ვადა</t>
  </si>
  <si>
    <t> მეტყევეობისა და ტყეკაფვის პროდუქტები</t>
  </si>
  <si>
    <t>შესყიდვების დაწყების სავარაუდო  ვადა</t>
  </si>
  <si>
    <t>მშენებლობასთან დაკავშირებული მომსახურებები</t>
  </si>
  <si>
    <t>მომსახურებები მშენებლობის ზედამხედველობის სფეროში</t>
  </si>
  <si>
    <t xml:space="preserve">აუდოტის მომსახურება </t>
  </si>
  <si>
    <t>I- კვარტალი</t>
  </si>
  <si>
    <t>IV-  კვარტალი</t>
  </si>
  <si>
    <t xml:space="preserve">საგზაო ინფრასტრუქტურის მოვლა-პატონობა </t>
  </si>
  <si>
    <t>საგზაო ინფრასტრუქტურის რეაბილიტაცია</t>
  </si>
  <si>
    <t>წყალსადენისა და საკანალიზაციო ქსელის რეაბილიტაცია</t>
  </si>
  <si>
    <t xml:space="preserve">აუდიტორული მომსახურების შეძენა </t>
  </si>
  <si>
    <t>ახალციხის მუნიციპალიტეტის საკრებულოს  ადმინისტრაციული შენობების დაცვა</t>
  </si>
  <si>
    <t>სამუშაოთა მთლიანი ან ნაწილობრივი მშენებლობა  მ.შ.</t>
  </si>
  <si>
    <t>სამშენებლო სამონტაჟო სამუშაოები  მ.შ</t>
  </si>
  <si>
    <t>შენობის დასრულების სამუშაოები</t>
  </si>
  <si>
    <t xml:space="preserve">სატრენინგო მომსახურებები </t>
  </si>
  <si>
    <t>სახელშეკრულებო წესით შესასრულებელი სამუშაოს ხარჯი</t>
  </si>
  <si>
    <t>ინფრასტრუქტური პროექტებისათვის საპროექტო-სახარჯთაღრიცხვო დოკუმენტაციის შეძენა</t>
  </si>
  <si>
    <t>ახალციხის მუნიციპალიტეტის მერიის  ადმინისტრაციული შენობების დაცვა</t>
  </si>
  <si>
    <t>საბავშვო ბაღების რეაბილიტაცია</t>
  </si>
  <si>
    <t>კულტურის სახლების რეაბილიტაცია</t>
  </si>
  <si>
    <t>ახალციხის მუნიციპალიტეტის ადმინისტრაციული შენობის დასუფთავების მომსახურებით უზრუნველყოფა</t>
  </si>
  <si>
    <t>ავეჯი</t>
  </si>
  <si>
    <t xml:space="preserve">ადმინისტრაციულ ერთეულებში არსებული შენობებისათვის ინტერნეტ მომსახურებით უზრუნველყოფა </t>
  </si>
  <si>
    <t>შიდა საქალაქთაშორისო ტელეფონის მომსახურების შეძენა</t>
  </si>
  <si>
    <t>ახალციხის  მუნიციპალიტეტის ადგილობრივი  თვითმმართველობის ვებ-გვერდისათვის ჰოსტინგის შეძენა</t>
  </si>
  <si>
    <t>სატელევიზიო და რადიომომსახურებები</t>
  </si>
  <si>
    <t>მუნიციპალიტეტისათვის სატელევიზიო მომსახურების შეძენა</t>
  </si>
  <si>
    <t>ახალციხის მუნიციპალიტეტის საკრებულოსათვის რბილი ავეჯის შესყიდვა</t>
  </si>
  <si>
    <t>კარტრიჯების შესყიდვა</t>
  </si>
  <si>
    <t>საბეჭდი ფურცლის შესყიდვა</t>
  </si>
  <si>
    <t xml:space="preserve">საკანცელარიო ნივთების შეძენა </t>
  </si>
  <si>
    <t>სამშენებლო და სამოქალაქო მშენებლობის მანქანა-დანადგარებისა და მათი ოპერატორების დაქირავება</t>
  </si>
  <si>
    <t>ახალციხის მუნიციპალიტეტის საკრებულოს ავტომობილების შეკეთების ხარჯი</t>
  </si>
  <si>
    <t>ახალციხის მუნიციპალიტეტის მერიის  ავტომობილების შეკეთების ხარჯი</t>
  </si>
  <si>
    <t>ავტომობილების შეკეთებისა და რეცხვის ხარჯი</t>
  </si>
  <si>
    <t xml:space="preserve">საფოსტო და საკურიერო მომსახურებები </t>
  </si>
  <si>
    <t xml:space="preserve">მცირე ფასიანი ტექნიკის შეძენა </t>
  </si>
  <si>
    <t xml:space="preserve">კომიუტერული ტექნიკის შეძენა </t>
  </si>
  <si>
    <t>სადაზღვევო და საპენსიო მომსახურებები</t>
  </si>
  <si>
    <t>სადაზღვევო მომსახურება</t>
  </si>
  <si>
    <t>092</t>
  </si>
  <si>
    <t>ნავთობი, ქვანახშირი და ნავთობპროდუქტები</t>
  </si>
  <si>
    <t>სხვადასხვა ზოგადი და სპეციალური დანიშნულების მანქანა-დანადგარები</t>
  </si>
  <si>
    <t>ავეჯის აქსესუარები</t>
  </si>
  <si>
    <t>ბუნებრივი წყალი</t>
  </si>
  <si>
    <t>დანაყოფის კატეგორია</t>
  </si>
  <si>
    <t>დასახელება</t>
  </si>
  <si>
    <t>მომხმარებელი</t>
  </si>
  <si>
    <t xml:space="preserve"> შენობების საწვავი შეშით უზრუნველყოფა</t>
  </si>
  <si>
    <t xml:space="preserve">საწვავით  უზრუნველყოფა </t>
  </si>
  <si>
    <t>ახალციხის მუნიციპალიტეტის საკრებულო</t>
  </si>
  <si>
    <t>ახალციხის მუნიციპალიტეტის მერია</t>
  </si>
  <si>
    <t xml:space="preserve"> საწვავით უზრუნველყოფა</t>
  </si>
  <si>
    <t>სამხედრო აღრიცხვის, გაწვევისა და მობილიზაციის  სამსახური</t>
  </si>
  <si>
    <t xml:space="preserve">ზეთების შეძენა </t>
  </si>
  <si>
    <t xml:space="preserve">ტელეფონის აპარატების შეძენა </t>
  </si>
  <si>
    <t xml:space="preserve"> დისპენსერებისათვის ერთჯერადი ჭიქების შესყიდვა</t>
  </si>
  <si>
    <t xml:space="preserve"> დისპენსერებისათვის  ერთჯერადი ჭიქების შესყიდვა</t>
  </si>
  <si>
    <t xml:space="preserve">წყლის შეძენა </t>
  </si>
  <si>
    <t xml:space="preserve">ფილტრების შესყიდვა </t>
  </si>
  <si>
    <t>სამეურნეო ნივთებით უზრუნველყოფა</t>
  </si>
  <si>
    <t>ტრანსპორტით მომსახურებით უზრუნველყოფა</t>
  </si>
  <si>
    <t>შენობის მიმდინარე რემონტის უზრუნველყოფა</t>
  </si>
  <si>
    <t>კარტრიჯების შეკეთების ხარჯი</t>
  </si>
  <si>
    <t xml:space="preserve"> განათლების, კულტურისა და სპორტის სამსახური მიერ ორგანიზებული ღონისძიებებისათვის ტრანსპორტით მომსახურებით უზრუნველყოფა</t>
  </si>
  <si>
    <t xml:space="preserve"> სამხედრო აღრიცხვის, გაწვევისა და მობილიზაციის  სამსახური</t>
  </si>
  <si>
    <t>საფოსტო მომსახურებით უზრუნველყოფა</t>
  </si>
  <si>
    <t>კავშირგამბულობის მომსახურებით უზრუნველყოფა</t>
  </si>
  <si>
    <t>ინტერნეტმომსახურებით უზრუნველყოფა</t>
  </si>
  <si>
    <t xml:space="preserve"> წარმომადგენლობითი ხარჯი</t>
  </si>
  <si>
    <t>თანამშრომელთა გადამზადების მომსახურებით უზრუნველყოფა</t>
  </si>
  <si>
    <r>
      <t>,,სატელეკომუნიკაციო</t>
    </r>
    <r>
      <rPr>
        <sz val="9"/>
        <color rgb="FF222222"/>
        <rFont val="Arial"/>
        <family val="2"/>
      </rPr>
      <t xml:space="preserve"> </t>
    </r>
    <r>
      <rPr>
        <sz val="9"/>
        <color rgb="FF222222"/>
        <rFont val="Sylfaen"/>
        <family val="1"/>
      </rPr>
      <t>მოწყობილობები</t>
    </r>
    <r>
      <rPr>
        <sz val="9"/>
        <color rgb="FF222222"/>
        <rFont val="Arial"/>
        <family val="2"/>
      </rPr>
      <t xml:space="preserve"> </t>
    </r>
    <r>
      <rPr>
        <sz val="9"/>
        <color rgb="FF222222"/>
        <rFont val="Sylfaen"/>
        <family val="1"/>
      </rPr>
      <t>და</t>
    </r>
    <r>
      <rPr>
        <sz val="9"/>
        <color rgb="FF222222"/>
        <rFont val="Arial"/>
        <family val="2"/>
      </rPr>
      <t xml:space="preserve"> </t>
    </r>
    <r>
      <rPr>
        <sz val="9"/>
        <color rgb="FF222222"/>
        <rFont val="Sylfaen"/>
        <family val="1"/>
      </rPr>
      <t>აქსესუარები’’</t>
    </r>
  </si>
  <si>
    <r>
      <t xml:space="preserve"> </t>
    </r>
    <r>
      <rPr>
        <sz val="9"/>
        <rFont val="Sylfaen"/>
        <family val="1"/>
      </rPr>
      <t>განათლების, კულტურისა და   სპორტის სამსახურის</t>
    </r>
    <r>
      <rPr>
        <sz val="9"/>
        <rFont val="Sylfaen"/>
        <family val="1"/>
        <charset val="204"/>
      </rPr>
      <t xml:space="preserve"> მიერ ორგანიზებული ღონისძიებების  მომსახურებით უზრუნველყოფა</t>
    </r>
  </si>
  <si>
    <t>IV- კვარტალი</t>
  </si>
  <si>
    <t>შენობების სარეაბილიტაციო სამუშაოები</t>
  </si>
  <si>
    <t>ახალი ამბების სააგენტოების მომსახურებები</t>
  </si>
  <si>
    <t>ახალი ამბების სააგენტოების მომსახურებების შეძენა</t>
  </si>
  <si>
    <t>ახალციხის მუნიციპალიტეტი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</si>
</sst>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&quot;Lari&quot;_-;\-* #,##0.00\ &quot;Lari&quot;_-;_-* &quot;-&quot;??\ &quot;Lari&quot;_-;_-@_-"/>
    <numFmt numFmtId="165" formatCode="_(&quot;$&quot;* #,##0.00_);_(&quot;$&quot;* \(#,##0.00\);_(&quot;$&quot;* &quot;-&quot;?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9"/>
      <color theme="1"/>
      <name val="Sylfaen"/>
      <family val="1"/>
      <charset val="204"/>
    </font>
    <font>
      <sz val="11"/>
      <color theme="1"/>
      <name val="Calibri"/>
      <family val="2"/>
      <charset val="204"/>
      <scheme val="minor"/>
    </font>
    <font>
      <sz val="8"/>
      <name val="Sylfaen"/>
      <family val="1"/>
      <charset val="204"/>
    </font>
    <font>
      <sz val="9"/>
      <color theme="1"/>
      <name val="Calibri"/>
      <family val="1"/>
      <charset val="204"/>
      <scheme val="minor"/>
    </font>
    <font>
      <sz val="10"/>
      <color theme="1"/>
      <name val="Sylfaen"/>
      <family val="1"/>
      <charset val="204"/>
    </font>
    <font>
      <sz val="9"/>
      <color theme="1"/>
      <name val="Sylfaen"/>
      <family val="1"/>
    </font>
    <font>
      <sz val="9"/>
      <color theme="1"/>
      <name val="Calibri"/>
      <family val="2"/>
      <scheme val="minor"/>
    </font>
    <font>
      <sz val="9"/>
      <name val="Sylfaen"/>
      <family val="1"/>
    </font>
    <font>
      <sz val="9"/>
      <color rgb="FFFF0000"/>
      <name val="Sylfaen"/>
      <family val="1"/>
      <charset val="204"/>
    </font>
    <font>
      <sz val="9"/>
      <name val="Sylfaen"/>
      <family val="1"/>
      <charset val="204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name val="Sylfaen"/>
      <family val="1"/>
      <charset val="1"/>
    </font>
    <font>
      <sz val="9"/>
      <color rgb="FF222222"/>
      <name val="Sylfaen"/>
      <family val="1"/>
      <charset val="1"/>
    </font>
    <font>
      <sz val="9"/>
      <color rgb="FF222222"/>
      <name val="Arial"/>
      <family val="2"/>
    </font>
    <font>
      <sz val="9"/>
      <color rgb="FF222222"/>
      <name val="Sylfaen"/>
      <family val="1"/>
    </font>
    <font>
      <sz val="9"/>
      <color theme="1"/>
      <name val="Sylfaen"/>
      <family val="1"/>
      <charset val="1"/>
    </font>
    <font>
      <sz val="9"/>
      <color rgb="FF000000"/>
      <name val="Calibri"/>
      <family val="1"/>
      <charset val="1"/>
      <scheme val="minor"/>
    </font>
    <font>
      <sz val="9"/>
      <color rgb="FF000000"/>
      <name val="Sylfaen"/>
      <family val="1"/>
      <charset val="1"/>
    </font>
    <font>
      <sz val="9"/>
      <color theme="1"/>
      <name val="Calibri"/>
      <family val="1"/>
      <charset val="1"/>
      <scheme val="minor"/>
    </font>
    <font>
      <sz val="10"/>
      <name val="Sylfaen"/>
      <family val="1"/>
      <charset val="1"/>
    </font>
    <font>
      <sz val="10"/>
      <color rgb="FF000000"/>
      <name val="Calibri"/>
      <family val="2"/>
      <charset val="1"/>
      <scheme val="minor"/>
    </font>
    <font>
      <sz val="10"/>
      <color rgb="FF222222"/>
      <name val="Sylfaen"/>
      <family val="1"/>
      <charset val="1"/>
    </font>
    <font>
      <sz val="10"/>
      <name val="Sylfae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4" fillId="0" borderId="0"/>
  </cellStyleXfs>
  <cellXfs count="69">
    <xf numFmtId="0" fontId="0" fillId="0" borderId="0" xfId="0"/>
    <xf numFmtId="0" fontId="0" fillId="2" borderId="0" xfId="0" applyFill="1"/>
    <xf numFmtId="0" fontId="7" fillId="2" borderId="1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165" fontId="3" fillId="2" borderId="0" xfId="1" applyNumberFormat="1" applyFont="1" applyFill="1" applyBorder="1" applyAlignment="1">
      <alignment horizontal="center" vertical="center" wrapText="1"/>
    </xf>
    <xf numFmtId="0" fontId="9" fillId="2" borderId="0" xfId="0" applyFont="1" applyFill="1"/>
    <xf numFmtId="0" fontId="12" fillId="2" borderId="3" xfId="0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 applyProtection="1">
      <alignment horizontal="center" vertical="center" wrapText="1"/>
    </xf>
    <xf numFmtId="3" fontId="9" fillId="0" borderId="0" xfId="0" applyNumberFormat="1" applyFont="1"/>
    <xf numFmtId="49" fontId="3" fillId="2" borderId="0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0" xfId="0" applyNumberFormat="1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/>
    <xf numFmtId="0" fontId="3" fillId="2" borderId="0" xfId="0" applyFont="1" applyFill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4" fontId="12" fillId="2" borderId="1" xfId="0" applyNumberFormat="1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2" fillId="2" borderId="1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left" wrapText="1"/>
    </xf>
    <xf numFmtId="0" fontId="9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14" fontId="12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/>
    <xf numFmtId="49" fontId="15" fillId="2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 applyProtection="1">
      <alignment horizontal="center" vertical="center" wrapText="1"/>
      <protection locked="0"/>
    </xf>
    <xf numFmtId="3" fontId="23" fillId="2" borderId="1" xfId="0" applyNumberFormat="1" applyFont="1" applyFill="1" applyBorder="1" applyAlignment="1">
      <alignment horizontal="center" vertical="center" wrapText="1"/>
    </xf>
    <xf numFmtId="3" fontId="23" fillId="2" borderId="2" xfId="0" applyNumberFormat="1" applyFont="1" applyFill="1" applyBorder="1" applyAlignment="1">
      <alignment horizontal="center" vertical="center" wrapText="1"/>
    </xf>
    <xf numFmtId="3" fontId="24" fillId="2" borderId="1" xfId="0" applyNumberFormat="1" applyFont="1" applyFill="1" applyBorder="1" applyAlignment="1">
      <alignment horizontal="center" vertical="center" wrapText="1"/>
    </xf>
    <xf numFmtId="3" fontId="25" fillId="2" borderId="1" xfId="0" applyNumberFormat="1" applyFont="1" applyFill="1" applyBorder="1" applyAlignment="1">
      <alignment horizontal="center" vertical="center" wrapText="1"/>
    </xf>
    <xf numFmtId="49" fontId="15" fillId="2" borderId="1" xfId="0" applyNumberFormat="1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left" vertical="center" wrapText="1"/>
    </xf>
    <xf numFmtId="0" fontId="15" fillId="2" borderId="4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horizontal="left" vertical="center"/>
    </xf>
    <xf numFmtId="0" fontId="20" fillId="2" borderId="1" xfId="0" applyFont="1" applyFill="1" applyBorder="1" applyAlignment="1">
      <alignment horizontal="left" vertical="center" wrapText="1"/>
    </xf>
    <xf numFmtId="0" fontId="15" fillId="2" borderId="5" xfId="0" applyFont="1" applyFill="1" applyBorder="1" applyAlignment="1">
      <alignment horizontal="left" vertical="center" wrapText="1"/>
    </xf>
    <xf numFmtId="0" fontId="21" fillId="2" borderId="1" xfId="0" applyFont="1" applyFill="1" applyBorder="1" applyAlignment="1">
      <alignment horizontal="left" vertical="center" wrapText="1"/>
    </xf>
    <xf numFmtId="0" fontId="15" fillId="2" borderId="4" xfId="2" applyFont="1" applyFill="1" applyBorder="1" applyAlignment="1" applyProtection="1">
      <alignment horizontal="left" vertical="center" wrapText="1"/>
      <protection locked="0"/>
    </xf>
    <xf numFmtId="0" fontId="19" fillId="2" borderId="4" xfId="0" applyFont="1" applyFill="1" applyBorder="1" applyAlignment="1">
      <alignment horizontal="left" vertical="center" wrapText="1"/>
    </xf>
    <xf numFmtId="0" fontId="22" fillId="2" borderId="4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 applyProtection="1">
      <alignment horizontal="left" vertical="center" wrapText="1"/>
      <protection locked="0"/>
    </xf>
    <xf numFmtId="3" fontId="26" fillId="2" borderId="1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Alignment="1">
      <alignment horizontal="center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 applyProtection="1">
      <alignment horizontal="left" vertical="center" wrapText="1"/>
      <protection locked="0"/>
    </xf>
  </cellXfs>
  <cellStyles count="4">
    <cellStyle name="Currency" xfId="1" builtinId="4"/>
    <cellStyle name="Normal" xfId="0" builtinId="0"/>
    <cellStyle name="Normal 2 2" xfId="3" xr:uid="{00000000-0005-0000-0000-000002000000}"/>
    <cellStyle name="Normal_cxrili 30.12.2008 BOLOOOOO" xfId="2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900303-392A-4B16-8B59-CEC178E0DBB3}">
  <dimension ref="A1:P119"/>
  <sheetViews>
    <sheetView tabSelected="1" workbookViewId="0">
      <selection activeCell="I1" sqref="I1:I1048576"/>
    </sheetView>
  </sheetViews>
  <sheetFormatPr baseColWidth="10" defaultColWidth="10.33203125" defaultRowHeight="12" x14ac:dyDescent="0.15"/>
  <cols>
    <col min="1" max="1" width="9.5" style="24" customWidth="1"/>
    <col min="2" max="2" width="42.1640625" style="24" customWidth="1"/>
    <col min="3" max="3" width="38.33203125" style="23" customWidth="1"/>
    <col min="4" max="4" width="49.33203125" style="23" customWidth="1"/>
    <col min="5" max="5" width="15.5" style="13" customWidth="1"/>
    <col min="6" max="6" width="23.33203125" style="24" customWidth="1"/>
    <col min="7" max="7" width="14.5" style="24" customWidth="1"/>
    <col min="8" max="8" width="13.1640625" style="24" customWidth="1"/>
    <col min="9" max="9" width="17" style="24" customWidth="1"/>
    <col min="10" max="10" width="30.5" style="24" customWidth="1"/>
    <col min="11" max="16384" width="10.33203125" style="24"/>
  </cols>
  <sheetData>
    <row r="1" spans="1:10" customFormat="1" ht="70.5" customHeight="1" x14ac:dyDescent="0.2">
      <c r="A1" s="2" t="s">
        <v>18</v>
      </c>
      <c r="B1" s="2" t="s">
        <v>72</v>
      </c>
      <c r="C1" s="2" t="s">
        <v>73</v>
      </c>
      <c r="D1" s="2" t="s">
        <v>74</v>
      </c>
      <c r="E1" s="12" t="s">
        <v>17</v>
      </c>
      <c r="F1" s="2" t="s">
        <v>16</v>
      </c>
      <c r="G1" s="2" t="s">
        <v>27</v>
      </c>
      <c r="H1" s="2" t="s">
        <v>25</v>
      </c>
      <c r="I1" s="15"/>
      <c r="J1" s="1"/>
    </row>
    <row r="2" spans="1:10" ht="15" x14ac:dyDescent="0.15">
      <c r="A2" s="36" t="s">
        <v>15</v>
      </c>
      <c r="B2" s="48" t="s">
        <v>26</v>
      </c>
      <c r="C2" s="49" t="s">
        <v>75</v>
      </c>
      <c r="D2" s="50" t="s">
        <v>78</v>
      </c>
      <c r="E2" s="44">
        <v>5000</v>
      </c>
      <c r="F2" s="29" t="s">
        <v>0</v>
      </c>
      <c r="G2" s="27" t="s">
        <v>31</v>
      </c>
      <c r="H2" s="27" t="s">
        <v>32</v>
      </c>
      <c r="I2" s="4"/>
      <c r="J2" s="31"/>
    </row>
    <row r="3" spans="1:10" ht="20.25" customHeight="1" x14ac:dyDescent="0.15">
      <c r="A3" s="36" t="s">
        <v>14</v>
      </c>
      <c r="B3" s="51" t="s">
        <v>13</v>
      </c>
      <c r="C3" s="49" t="s">
        <v>76</v>
      </c>
      <c r="D3" s="52" t="s">
        <v>77</v>
      </c>
      <c r="E3" s="44">
        <v>88300</v>
      </c>
      <c r="F3" s="26" t="s">
        <v>24</v>
      </c>
      <c r="G3" s="27" t="s">
        <v>31</v>
      </c>
      <c r="H3" s="27" t="s">
        <v>32</v>
      </c>
      <c r="I3" s="3"/>
      <c r="J3" s="31"/>
    </row>
    <row r="4" spans="1:10" ht="27.75" customHeight="1" x14ac:dyDescent="0.15">
      <c r="A4" s="36" t="s">
        <v>14</v>
      </c>
      <c r="B4" s="51" t="s">
        <v>13</v>
      </c>
      <c r="C4" s="53" t="s">
        <v>76</v>
      </c>
      <c r="D4" s="50" t="s">
        <v>78</v>
      </c>
      <c r="E4" s="45">
        <v>172600</v>
      </c>
      <c r="F4" s="26" t="s">
        <v>24</v>
      </c>
      <c r="G4" s="27" t="s">
        <v>31</v>
      </c>
      <c r="H4" s="27" t="s">
        <v>32</v>
      </c>
      <c r="I4" s="3"/>
      <c r="J4" s="31"/>
    </row>
    <row r="5" spans="1:10" ht="32.25" customHeight="1" x14ac:dyDescent="0.15">
      <c r="A5" s="36" t="s">
        <v>14</v>
      </c>
      <c r="B5" s="51" t="s">
        <v>13</v>
      </c>
      <c r="C5" s="53" t="s">
        <v>79</v>
      </c>
      <c r="D5" s="50" t="s">
        <v>80</v>
      </c>
      <c r="E5" s="45">
        <v>4100</v>
      </c>
      <c r="F5" s="26" t="s">
        <v>24</v>
      </c>
      <c r="G5" s="27" t="s">
        <v>31</v>
      </c>
      <c r="H5" s="27" t="s">
        <v>32</v>
      </c>
      <c r="I5" s="3"/>
      <c r="J5" s="31"/>
    </row>
    <row r="6" spans="1:10" ht="32.25" customHeight="1" x14ac:dyDescent="0.15">
      <c r="A6" s="36" t="s">
        <v>67</v>
      </c>
      <c r="B6" s="51" t="s">
        <v>68</v>
      </c>
      <c r="C6" s="49" t="s">
        <v>81</v>
      </c>
      <c r="D6" s="50" t="s">
        <v>78</v>
      </c>
      <c r="E6" s="44">
        <v>3000</v>
      </c>
      <c r="F6" s="26" t="s">
        <v>0</v>
      </c>
      <c r="G6" s="27" t="s">
        <v>31</v>
      </c>
      <c r="H6" s="27" t="s">
        <v>32</v>
      </c>
    </row>
    <row r="7" spans="1:10" ht="42" customHeight="1" x14ac:dyDescent="0.15">
      <c r="A7" s="36" t="s">
        <v>67</v>
      </c>
      <c r="B7" s="51" t="s">
        <v>68</v>
      </c>
      <c r="C7" s="49" t="s">
        <v>81</v>
      </c>
      <c r="D7" s="52" t="s">
        <v>77</v>
      </c>
      <c r="E7" s="44">
        <v>500</v>
      </c>
      <c r="F7" s="26" t="s">
        <v>24</v>
      </c>
      <c r="G7" s="27" t="s">
        <v>31</v>
      </c>
      <c r="H7" s="27" t="s">
        <v>32</v>
      </c>
    </row>
    <row r="8" spans="1:10" ht="43.5" customHeight="1" x14ac:dyDescent="0.15">
      <c r="A8" s="36" t="s">
        <v>67</v>
      </c>
      <c r="B8" s="51" t="s">
        <v>68</v>
      </c>
      <c r="C8" s="49" t="s">
        <v>81</v>
      </c>
      <c r="D8" s="50" t="s">
        <v>80</v>
      </c>
      <c r="E8" s="44">
        <v>1000</v>
      </c>
      <c r="F8" s="26" t="s">
        <v>24</v>
      </c>
      <c r="G8" s="27" t="s">
        <v>31</v>
      </c>
      <c r="H8" s="27" t="s">
        <v>32</v>
      </c>
    </row>
    <row r="9" spans="1:10" ht="43.5" customHeight="1" x14ac:dyDescent="0.15">
      <c r="A9" s="36" t="s">
        <v>67</v>
      </c>
      <c r="B9" s="51" t="s">
        <v>68</v>
      </c>
      <c r="C9" s="49" t="s">
        <v>81</v>
      </c>
      <c r="D9" s="50" t="s">
        <v>78</v>
      </c>
      <c r="E9" s="45">
        <v>150</v>
      </c>
      <c r="F9" s="26" t="s">
        <v>24</v>
      </c>
      <c r="G9" s="27" t="s">
        <v>31</v>
      </c>
      <c r="H9" s="27" t="s">
        <v>32</v>
      </c>
    </row>
    <row r="10" spans="1:10" ht="27.75" customHeight="1" x14ac:dyDescent="0.15">
      <c r="A10" s="37">
        <v>301</v>
      </c>
      <c r="B10" s="49" t="s">
        <v>12</v>
      </c>
      <c r="C10" s="49" t="s">
        <v>57</v>
      </c>
      <c r="D10" s="52" t="s">
        <v>77</v>
      </c>
      <c r="E10" s="44">
        <f>3100-500</f>
        <v>2600</v>
      </c>
      <c r="F10" s="26" t="s">
        <v>19</v>
      </c>
      <c r="G10" s="27" t="s">
        <v>31</v>
      </c>
      <c r="H10" s="27" t="s">
        <v>32</v>
      </c>
      <c r="I10" s="3"/>
      <c r="J10" s="31"/>
    </row>
    <row r="11" spans="1:10" ht="26.25" customHeight="1" x14ac:dyDescent="0.15">
      <c r="A11" s="37">
        <v>301</v>
      </c>
      <c r="B11" s="49" t="s">
        <v>12</v>
      </c>
      <c r="C11" s="49" t="s">
        <v>57</v>
      </c>
      <c r="D11" s="50" t="s">
        <v>78</v>
      </c>
      <c r="E11" s="44">
        <f>15000-3000</f>
        <v>12000</v>
      </c>
      <c r="F11" s="26" t="s">
        <v>19</v>
      </c>
      <c r="G11" s="27" t="s">
        <v>31</v>
      </c>
      <c r="H11" s="27" t="s">
        <v>32</v>
      </c>
      <c r="I11" s="3"/>
      <c r="J11" s="31"/>
    </row>
    <row r="12" spans="1:10" ht="29.25" customHeight="1" x14ac:dyDescent="0.15">
      <c r="A12" s="37">
        <v>301</v>
      </c>
      <c r="B12" s="49" t="s">
        <v>12</v>
      </c>
      <c r="C12" s="49" t="s">
        <v>57</v>
      </c>
      <c r="D12" s="50" t="s">
        <v>80</v>
      </c>
      <c r="E12" s="44">
        <f>1000-200</f>
        <v>800</v>
      </c>
      <c r="F12" s="26" t="s">
        <v>19</v>
      </c>
      <c r="G12" s="27" t="s">
        <v>31</v>
      </c>
      <c r="H12" s="27" t="s">
        <v>32</v>
      </c>
      <c r="I12" s="3"/>
      <c r="J12" s="31"/>
    </row>
    <row r="13" spans="1:10" ht="29.25" customHeight="1" x14ac:dyDescent="0.15">
      <c r="A13" s="37">
        <v>301</v>
      </c>
      <c r="B13" s="49" t="s">
        <v>12</v>
      </c>
      <c r="C13" s="49" t="s">
        <v>56</v>
      </c>
      <c r="D13" s="52" t="s">
        <v>77</v>
      </c>
      <c r="E13" s="44">
        <v>500</v>
      </c>
      <c r="F13" s="26" t="s">
        <v>24</v>
      </c>
      <c r="G13" s="27" t="s">
        <v>31</v>
      </c>
      <c r="H13" s="27" t="s">
        <v>32</v>
      </c>
      <c r="I13" s="3"/>
      <c r="J13" s="31"/>
    </row>
    <row r="14" spans="1:10" ht="24" customHeight="1" x14ac:dyDescent="0.15">
      <c r="A14" s="37">
        <v>301</v>
      </c>
      <c r="B14" s="49" t="s">
        <v>12</v>
      </c>
      <c r="C14" s="49" t="s">
        <v>56</v>
      </c>
      <c r="D14" s="50" t="s">
        <v>78</v>
      </c>
      <c r="E14" s="44">
        <v>3000</v>
      </c>
      <c r="F14" s="26" t="s">
        <v>24</v>
      </c>
      <c r="G14" s="27" t="s">
        <v>31</v>
      </c>
      <c r="H14" s="27" t="s">
        <v>32</v>
      </c>
      <c r="I14" s="3"/>
      <c r="J14" s="31"/>
    </row>
    <row r="15" spans="1:10" ht="31.5" customHeight="1" x14ac:dyDescent="0.15">
      <c r="A15" s="37">
        <v>301</v>
      </c>
      <c r="B15" s="49" t="s">
        <v>12</v>
      </c>
      <c r="C15" s="49" t="s">
        <v>56</v>
      </c>
      <c r="D15" s="50" t="s">
        <v>80</v>
      </c>
      <c r="E15" s="44">
        <v>200</v>
      </c>
      <c r="F15" s="26" t="s">
        <v>24</v>
      </c>
      <c r="G15" s="27" t="s">
        <v>31</v>
      </c>
      <c r="H15" s="27" t="s">
        <v>32</v>
      </c>
      <c r="I15" s="3"/>
      <c r="J15" s="31"/>
    </row>
    <row r="16" spans="1:10" ht="29.25" customHeight="1" x14ac:dyDescent="0.15">
      <c r="A16" s="37">
        <v>301</v>
      </c>
      <c r="B16" s="49" t="s">
        <v>12</v>
      </c>
      <c r="C16" s="49" t="s">
        <v>55</v>
      </c>
      <c r="D16" s="52" t="s">
        <v>77</v>
      </c>
      <c r="E16" s="44">
        <f>1000-200</f>
        <v>800</v>
      </c>
      <c r="F16" s="26" t="s">
        <v>19</v>
      </c>
      <c r="G16" s="27" t="s">
        <v>31</v>
      </c>
      <c r="H16" s="27" t="s">
        <v>32</v>
      </c>
      <c r="I16" s="3"/>
      <c r="J16" s="31"/>
    </row>
    <row r="17" spans="1:10" ht="24" customHeight="1" x14ac:dyDescent="0.15">
      <c r="A17" s="37">
        <v>301</v>
      </c>
      <c r="B17" s="49" t="s">
        <v>12</v>
      </c>
      <c r="C17" s="49" t="s">
        <v>55</v>
      </c>
      <c r="D17" s="50" t="s">
        <v>78</v>
      </c>
      <c r="E17" s="44">
        <f>8000-500-1500</f>
        <v>6000</v>
      </c>
      <c r="F17" s="26" t="s">
        <v>19</v>
      </c>
      <c r="G17" s="27" t="s">
        <v>31</v>
      </c>
      <c r="H17" s="27" t="s">
        <v>32</v>
      </c>
      <c r="I17" s="3"/>
      <c r="J17" s="31"/>
    </row>
    <row r="18" spans="1:10" ht="31.5" customHeight="1" x14ac:dyDescent="0.15">
      <c r="A18" s="37">
        <v>301</v>
      </c>
      <c r="B18" s="49" t="s">
        <v>12</v>
      </c>
      <c r="C18" s="49" t="s">
        <v>55</v>
      </c>
      <c r="D18" s="50" t="s">
        <v>80</v>
      </c>
      <c r="E18" s="44">
        <v>600</v>
      </c>
      <c r="F18" s="26" t="s">
        <v>19</v>
      </c>
      <c r="G18" s="27" t="s">
        <v>31</v>
      </c>
      <c r="H18" s="27" t="s">
        <v>32</v>
      </c>
      <c r="I18" s="3"/>
      <c r="J18" s="31"/>
    </row>
    <row r="19" spans="1:10" ht="29.25" customHeight="1" x14ac:dyDescent="0.15">
      <c r="A19" s="37">
        <v>301</v>
      </c>
      <c r="B19" s="49" t="s">
        <v>12</v>
      </c>
      <c r="C19" s="49" t="s">
        <v>55</v>
      </c>
      <c r="D19" s="52" t="s">
        <v>77</v>
      </c>
      <c r="E19" s="44">
        <v>200</v>
      </c>
      <c r="F19" s="26" t="s">
        <v>24</v>
      </c>
      <c r="G19" s="27" t="s">
        <v>31</v>
      </c>
      <c r="H19" s="27" t="s">
        <v>32</v>
      </c>
      <c r="I19" s="3"/>
      <c r="J19" s="31"/>
    </row>
    <row r="20" spans="1:10" ht="24" customHeight="1" x14ac:dyDescent="0.15">
      <c r="A20" s="37">
        <v>301</v>
      </c>
      <c r="B20" s="49" t="s">
        <v>12</v>
      </c>
      <c r="C20" s="49" t="s">
        <v>55</v>
      </c>
      <c r="D20" s="50" t="s">
        <v>78</v>
      </c>
      <c r="E20" s="44">
        <v>1500</v>
      </c>
      <c r="F20" s="26" t="s">
        <v>24</v>
      </c>
      <c r="G20" s="27" t="s">
        <v>31</v>
      </c>
      <c r="H20" s="27" t="s">
        <v>32</v>
      </c>
      <c r="I20" s="3"/>
      <c r="J20" s="31"/>
    </row>
    <row r="21" spans="1:10" ht="31.5" customHeight="1" x14ac:dyDescent="0.15">
      <c r="A21" s="37">
        <v>301</v>
      </c>
      <c r="B21" s="49" t="s">
        <v>12</v>
      </c>
      <c r="C21" s="49" t="s">
        <v>55</v>
      </c>
      <c r="D21" s="50" t="s">
        <v>80</v>
      </c>
      <c r="E21" s="44">
        <v>200</v>
      </c>
      <c r="F21" s="26" t="s">
        <v>24</v>
      </c>
      <c r="G21" s="27" t="s">
        <v>31</v>
      </c>
      <c r="H21" s="27" t="s">
        <v>32</v>
      </c>
      <c r="I21" s="3"/>
      <c r="J21" s="31"/>
    </row>
    <row r="22" spans="1:10" ht="15" x14ac:dyDescent="0.15">
      <c r="A22" s="37">
        <v>302</v>
      </c>
      <c r="B22" s="51" t="s">
        <v>11</v>
      </c>
      <c r="C22" s="49" t="s">
        <v>63</v>
      </c>
      <c r="D22" s="52" t="s">
        <v>77</v>
      </c>
      <c r="E22" s="44">
        <f>1000+5280-2000</f>
        <v>4280</v>
      </c>
      <c r="F22" s="26" t="s">
        <v>19</v>
      </c>
      <c r="G22" s="27" t="s">
        <v>31</v>
      </c>
      <c r="H22" s="27" t="s">
        <v>32</v>
      </c>
      <c r="I22" s="3"/>
      <c r="J22" s="31"/>
    </row>
    <row r="23" spans="1:10" ht="15" x14ac:dyDescent="0.15">
      <c r="A23" s="37">
        <v>302</v>
      </c>
      <c r="B23" s="51" t="s">
        <v>11</v>
      </c>
      <c r="C23" s="49" t="s">
        <v>63</v>
      </c>
      <c r="D23" s="50" t="s">
        <v>78</v>
      </c>
      <c r="E23" s="44">
        <f>1000+4000+3000</f>
        <v>8000</v>
      </c>
      <c r="F23" s="26" t="s">
        <v>19</v>
      </c>
      <c r="G23" s="27" t="s">
        <v>31</v>
      </c>
      <c r="H23" s="27" t="s">
        <v>32</v>
      </c>
      <c r="I23" s="3"/>
      <c r="J23" s="31"/>
    </row>
    <row r="24" spans="1:10" ht="29.25" customHeight="1" x14ac:dyDescent="0.15">
      <c r="A24" s="37">
        <v>302</v>
      </c>
      <c r="B24" s="51" t="s">
        <v>11</v>
      </c>
      <c r="C24" s="49" t="s">
        <v>63</v>
      </c>
      <c r="D24" s="50" t="s">
        <v>80</v>
      </c>
      <c r="E24" s="44">
        <v>800</v>
      </c>
      <c r="F24" s="26" t="s">
        <v>19</v>
      </c>
      <c r="G24" s="27" t="s">
        <v>31</v>
      </c>
      <c r="H24" s="27" t="s">
        <v>32</v>
      </c>
      <c r="I24" s="3"/>
      <c r="J24" s="31"/>
    </row>
    <row r="25" spans="1:10" ht="24.75" customHeight="1" x14ac:dyDescent="0.15">
      <c r="A25" s="37">
        <v>302</v>
      </c>
      <c r="B25" s="51" t="s">
        <v>11</v>
      </c>
      <c r="C25" s="49" t="s">
        <v>64</v>
      </c>
      <c r="D25" s="52" t="s">
        <v>77</v>
      </c>
      <c r="E25" s="44">
        <v>2000</v>
      </c>
      <c r="F25" s="26" t="s">
        <v>24</v>
      </c>
      <c r="G25" s="27" t="s">
        <v>31</v>
      </c>
      <c r="H25" s="27" t="s">
        <v>32</v>
      </c>
      <c r="I25" s="3"/>
      <c r="J25" s="31"/>
    </row>
    <row r="26" spans="1:10" ht="32.25" customHeight="1" x14ac:dyDescent="0.15">
      <c r="A26" s="37">
        <v>302</v>
      </c>
      <c r="B26" s="51" t="s">
        <v>11</v>
      </c>
      <c r="C26" s="49" t="s">
        <v>64</v>
      </c>
      <c r="D26" s="50" t="s">
        <v>78</v>
      </c>
      <c r="E26" s="44">
        <v>25000</v>
      </c>
      <c r="F26" s="26" t="s">
        <v>24</v>
      </c>
      <c r="G26" s="27" t="s">
        <v>31</v>
      </c>
      <c r="H26" s="27" t="s">
        <v>32</v>
      </c>
      <c r="I26" s="3"/>
      <c r="J26" s="31"/>
    </row>
    <row r="27" spans="1:10" ht="15" x14ac:dyDescent="0.15">
      <c r="A27" s="39">
        <v>325</v>
      </c>
      <c r="B27" s="54" t="s">
        <v>98</v>
      </c>
      <c r="C27" s="49" t="s">
        <v>82</v>
      </c>
      <c r="D27" s="50" t="s">
        <v>78</v>
      </c>
      <c r="E27" s="44">
        <v>2000</v>
      </c>
      <c r="F27" s="29" t="s">
        <v>0</v>
      </c>
      <c r="G27" s="27" t="s">
        <v>31</v>
      </c>
      <c r="H27" s="27" t="s">
        <v>32</v>
      </c>
      <c r="I27" s="3"/>
      <c r="J27" s="31"/>
    </row>
    <row r="28" spans="1:10" ht="23.25" customHeight="1" x14ac:dyDescent="0.15">
      <c r="A28" s="38">
        <v>391</v>
      </c>
      <c r="B28" s="53" t="s">
        <v>48</v>
      </c>
      <c r="C28" s="55" t="s">
        <v>54</v>
      </c>
      <c r="D28" s="52" t="s">
        <v>77</v>
      </c>
      <c r="E28" s="44">
        <v>7800</v>
      </c>
      <c r="F28" s="26" t="s">
        <v>19</v>
      </c>
      <c r="G28" s="27" t="s">
        <v>31</v>
      </c>
      <c r="H28" s="27" t="s">
        <v>32</v>
      </c>
      <c r="I28" s="16"/>
      <c r="J28" s="31"/>
    </row>
    <row r="29" spans="1:10" s="35" customFormat="1" ht="26.25" customHeight="1" x14ac:dyDescent="0.15">
      <c r="A29" s="40">
        <v>392</v>
      </c>
      <c r="B29" s="56" t="s">
        <v>70</v>
      </c>
      <c r="C29" s="49" t="s">
        <v>83</v>
      </c>
      <c r="D29" s="52" t="s">
        <v>77</v>
      </c>
      <c r="E29" s="44">
        <v>800</v>
      </c>
      <c r="F29" s="26" t="s">
        <v>0</v>
      </c>
      <c r="G29" s="27" t="s">
        <v>31</v>
      </c>
      <c r="H29" s="27" t="s">
        <v>32</v>
      </c>
    </row>
    <row r="30" spans="1:10" s="35" customFormat="1" ht="27.75" customHeight="1" x14ac:dyDescent="0.15">
      <c r="A30" s="40">
        <v>392</v>
      </c>
      <c r="B30" s="56" t="s">
        <v>70</v>
      </c>
      <c r="C30" s="49" t="s">
        <v>84</v>
      </c>
      <c r="D30" s="50" t="s">
        <v>78</v>
      </c>
      <c r="E30" s="44">
        <v>1500</v>
      </c>
      <c r="F30" s="26" t="s">
        <v>0</v>
      </c>
      <c r="G30" s="27" t="s">
        <v>31</v>
      </c>
      <c r="H30" s="27" t="s">
        <v>32</v>
      </c>
    </row>
    <row r="31" spans="1:10" ht="15" x14ac:dyDescent="0.15">
      <c r="A31" s="40">
        <v>411</v>
      </c>
      <c r="B31" s="57" t="s">
        <v>71</v>
      </c>
      <c r="C31" s="49" t="s">
        <v>85</v>
      </c>
      <c r="D31" s="52" t="s">
        <v>77</v>
      </c>
      <c r="E31" s="46">
        <v>3000</v>
      </c>
      <c r="F31" s="26" t="s">
        <v>24</v>
      </c>
      <c r="G31" s="27" t="s">
        <v>31</v>
      </c>
      <c r="H31" s="27" t="s">
        <v>32</v>
      </c>
    </row>
    <row r="32" spans="1:10" ht="15" x14ac:dyDescent="0.15">
      <c r="A32" s="40">
        <v>411</v>
      </c>
      <c r="B32" s="57" t="s">
        <v>71</v>
      </c>
      <c r="C32" s="49" t="s">
        <v>85</v>
      </c>
      <c r="D32" s="50" t="s">
        <v>78</v>
      </c>
      <c r="E32" s="46">
        <v>3000</v>
      </c>
      <c r="F32" s="26" t="s">
        <v>24</v>
      </c>
      <c r="G32" s="27" t="s">
        <v>31</v>
      </c>
      <c r="H32" s="27" t="s">
        <v>32</v>
      </c>
    </row>
    <row r="33" spans="1:10" ht="30.75" customHeight="1" x14ac:dyDescent="0.15">
      <c r="A33" s="40">
        <v>411</v>
      </c>
      <c r="B33" s="57" t="s">
        <v>71</v>
      </c>
      <c r="C33" s="49" t="s">
        <v>85</v>
      </c>
      <c r="D33" s="52" t="s">
        <v>77</v>
      </c>
      <c r="E33" s="46">
        <v>650</v>
      </c>
      <c r="F33" s="29" t="s">
        <v>0</v>
      </c>
      <c r="G33" s="27" t="s">
        <v>31</v>
      </c>
      <c r="H33" s="27" t="s">
        <v>32</v>
      </c>
    </row>
    <row r="34" spans="1:10" ht="33.75" customHeight="1" x14ac:dyDescent="0.15">
      <c r="A34" s="40">
        <v>411</v>
      </c>
      <c r="B34" s="57" t="s">
        <v>71</v>
      </c>
      <c r="C34" s="49" t="s">
        <v>85</v>
      </c>
      <c r="D34" s="50" t="s">
        <v>78</v>
      </c>
      <c r="E34" s="46">
        <v>2500</v>
      </c>
      <c r="F34" s="29" t="s">
        <v>0</v>
      </c>
      <c r="G34" s="27" t="s">
        <v>31</v>
      </c>
      <c r="H34" s="27" t="s">
        <v>32</v>
      </c>
    </row>
    <row r="35" spans="1:10" ht="36" customHeight="1" x14ac:dyDescent="0.15">
      <c r="A35" s="41">
        <v>429</v>
      </c>
      <c r="B35" s="58" t="s">
        <v>69</v>
      </c>
      <c r="C35" s="51" t="s">
        <v>86</v>
      </c>
      <c r="D35" s="50" t="s">
        <v>78</v>
      </c>
      <c r="E35" s="45">
        <v>1000</v>
      </c>
      <c r="F35" s="29" t="s">
        <v>0</v>
      </c>
      <c r="G35" s="27" t="s">
        <v>31</v>
      </c>
      <c r="H35" s="27" t="s">
        <v>32</v>
      </c>
    </row>
    <row r="36" spans="1:10" ht="33.75" customHeight="1" x14ac:dyDescent="0.15">
      <c r="A36" s="41">
        <v>429</v>
      </c>
      <c r="B36" s="58" t="s">
        <v>69</v>
      </c>
      <c r="C36" s="51" t="s">
        <v>86</v>
      </c>
      <c r="D36" s="52" t="s">
        <v>77</v>
      </c>
      <c r="E36" s="45">
        <v>250</v>
      </c>
      <c r="F36" s="26" t="s">
        <v>24</v>
      </c>
      <c r="G36" s="27" t="s">
        <v>31</v>
      </c>
      <c r="H36" s="27" t="s">
        <v>32</v>
      </c>
    </row>
    <row r="37" spans="1:10" ht="41.25" customHeight="1" x14ac:dyDescent="0.15">
      <c r="A37" s="38">
        <v>429</v>
      </c>
      <c r="B37" s="58" t="s">
        <v>69</v>
      </c>
      <c r="C37" s="51" t="s">
        <v>86</v>
      </c>
      <c r="D37" s="50" t="s">
        <v>78</v>
      </c>
      <c r="E37" s="44">
        <v>500</v>
      </c>
      <c r="F37" s="26" t="s">
        <v>24</v>
      </c>
      <c r="G37" s="27" t="s">
        <v>31</v>
      </c>
      <c r="H37" s="27" t="s">
        <v>32</v>
      </c>
    </row>
    <row r="38" spans="1:10" ht="41.25" customHeight="1" x14ac:dyDescent="0.15">
      <c r="A38" s="41">
        <v>429</v>
      </c>
      <c r="B38" s="58" t="s">
        <v>69</v>
      </c>
      <c r="C38" s="51" t="s">
        <v>86</v>
      </c>
      <c r="D38" s="50" t="s">
        <v>80</v>
      </c>
      <c r="E38" s="44">
        <v>150</v>
      </c>
      <c r="F38" s="26" t="s">
        <v>24</v>
      </c>
      <c r="G38" s="27" t="s">
        <v>31</v>
      </c>
      <c r="H38" s="27" t="s">
        <v>32</v>
      </c>
    </row>
    <row r="39" spans="1:10" ht="30.75" customHeight="1" x14ac:dyDescent="0.15">
      <c r="A39" s="42">
        <v>445</v>
      </c>
      <c r="B39" s="59" t="s">
        <v>22</v>
      </c>
      <c r="C39" s="49" t="s">
        <v>87</v>
      </c>
      <c r="D39" s="52" t="s">
        <v>77</v>
      </c>
      <c r="E39" s="44">
        <v>2000</v>
      </c>
      <c r="F39" s="26" t="s">
        <v>19</v>
      </c>
      <c r="G39" s="27" t="s">
        <v>31</v>
      </c>
      <c r="H39" s="27" t="s">
        <v>32</v>
      </c>
      <c r="I39" s="6"/>
      <c r="J39" s="31"/>
    </row>
    <row r="40" spans="1:10" ht="41.25" customHeight="1" x14ac:dyDescent="0.15">
      <c r="A40" s="42">
        <v>445</v>
      </c>
      <c r="B40" s="59" t="s">
        <v>22</v>
      </c>
      <c r="C40" s="49" t="s">
        <v>87</v>
      </c>
      <c r="D40" s="50" t="s">
        <v>78</v>
      </c>
      <c r="E40" s="47">
        <v>3000</v>
      </c>
      <c r="F40" s="26" t="s">
        <v>19</v>
      </c>
      <c r="G40" s="27" t="s">
        <v>31</v>
      </c>
      <c r="H40" s="27" t="s">
        <v>32</v>
      </c>
      <c r="I40" s="6"/>
      <c r="J40" s="31"/>
    </row>
    <row r="41" spans="1:10" ht="19.5" customHeight="1" x14ac:dyDescent="0.15">
      <c r="A41" s="42">
        <v>452</v>
      </c>
      <c r="B41" s="59" t="s">
        <v>38</v>
      </c>
      <c r="C41" s="49" t="s">
        <v>33</v>
      </c>
      <c r="D41" s="52" t="s">
        <v>104</v>
      </c>
      <c r="E41" s="47">
        <v>500000</v>
      </c>
      <c r="F41" s="26" t="s">
        <v>19</v>
      </c>
      <c r="G41" s="27" t="s">
        <v>31</v>
      </c>
      <c r="H41" s="27" t="s">
        <v>32</v>
      </c>
      <c r="I41" s="6"/>
      <c r="J41" s="31"/>
    </row>
    <row r="42" spans="1:10" ht="19.5" customHeight="1" x14ac:dyDescent="0.15">
      <c r="A42" s="42">
        <v>452</v>
      </c>
      <c r="B42" s="59" t="s">
        <v>38</v>
      </c>
      <c r="C42" s="51" t="s">
        <v>34</v>
      </c>
      <c r="D42" s="66" t="s">
        <v>104</v>
      </c>
      <c r="E42" s="47">
        <v>847400</v>
      </c>
      <c r="F42" s="26" t="s">
        <v>19</v>
      </c>
      <c r="G42" s="27" t="s">
        <v>31</v>
      </c>
      <c r="H42" s="27" t="s">
        <v>32</v>
      </c>
      <c r="I42" s="6"/>
      <c r="J42" s="31"/>
    </row>
    <row r="43" spans="1:10" ht="19.5" customHeight="1" x14ac:dyDescent="0.15">
      <c r="A43" s="42">
        <v>452</v>
      </c>
      <c r="B43" s="59" t="s">
        <v>38</v>
      </c>
      <c r="C43" s="51" t="s">
        <v>35</v>
      </c>
      <c r="D43" s="66" t="s">
        <v>104</v>
      </c>
      <c r="E43" s="47">
        <f>622224-322177</f>
        <v>300047</v>
      </c>
      <c r="F43" s="26" t="s">
        <v>19</v>
      </c>
      <c r="G43" s="27" t="s">
        <v>31</v>
      </c>
      <c r="H43" s="27" t="s">
        <v>32</v>
      </c>
      <c r="I43" s="6"/>
      <c r="J43" s="31"/>
    </row>
    <row r="44" spans="1:10" ht="19.5" customHeight="1" x14ac:dyDescent="0.15">
      <c r="A44" s="42">
        <v>453</v>
      </c>
      <c r="B44" s="59" t="s">
        <v>39</v>
      </c>
      <c r="C44" s="51" t="s">
        <v>101</v>
      </c>
      <c r="D44" s="66" t="s">
        <v>104</v>
      </c>
      <c r="E44" s="47">
        <v>322177</v>
      </c>
      <c r="F44" s="26" t="s">
        <v>19</v>
      </c>
      <c r="G44" s="27" t="s">
        <v>31</v>
      </c>
      <c r="H44" s="27" t="s">
        <v>100</v>
      </c>
      <c r="I44" s="6"/>
      <c r="J44" s="31"/>
    </row>
    <row r="45" spans="1:10" ht="21" customHeight="1" x14ac:dyDescent="0.15">
      <c r="A45" s="42">
        <v>453</v>
      </c>
      <c r="B45" s="59" t="s">
        <v>39</v>
      </c>
      <c r="C45" s="51" t="s">
        <v>45</v>
      </c>
      <c r="D45" s="66" t="s">
        <v>104</v>
      </c>
      <c r="E45" s="47">
        <v>756450</v>
      </c>
      <c r="F45" s="26" t="s">
        <v>19</v>
      </c>
      <c r="G45" s="27" t="s">
        <v>31</v>
      </c>
      <c r="H45" s="27" t="s">
        <v>32</v>
      </c>
      <c r="I45" s="6"/>
      <c r="J45" s="31"/>
    </row>
    <row r="46" spans="1:10" ht="24" customHeight="1" x14ac:dyDescent="0.15">
      <c r="A46" s="42">
        <v>453</v>
      </c>
      <c r="B46" s="59" t="s">
        <v>39</v>
      </c>
      <c r="C46" s="51" t="s">
        <v>46</v>
      </c>
      <c r="D46" s="66" t="s">
        <v>104</v>
      </c>
      <c r="E46" s="47">
        <v>178520</v>
      </c>
      <c r="F46" s="26" t="s">
        <v>19</v>
      </c>
      <c r="G46" s="27" t="s">
        <v>31</v>
      </c>
      <c r="H46" s="27" t="s">
        <v>32</v>
      </c>
      <c r="I46" s="6"/>
      <c r="J46" s="31"/>
    </row>
    <row r="47" spans="1:10" ht="32.25" customHeight="1" x14ac:dyDescent="0.15">
      <c r="A47" s="42">
        <v>455</v>
      </c>
      <c r="B47" s="59" t="s">
        <v>58</v>
      </c>
      <c r="C47" s="49" t="s">
        <v>88</v>
      </c>
      <c r="D47" s="50" t="s">
        <v>78</v>
      </c>
      <c r="E47" s="47">
        <v>4900</v>
      </c>
      <c r="F47" s="26" t="s">
        <v>0</v>
      </c>
      <c r="G47" s="27" t="s">
        <v>31</v>
      </c>
      <c r="H47" s="27" t="s">
        <v>32</v>
      </c>
      <c r="I47" s="6"/>
      <c r="J47" s="31"/>
    </row>
    <row r="48" spans="1:10" ht="15" x14ac:dyDescent="0.15">
      <c r="A48" s="42">
        <v>454</v>
      </c>
      <c r="B48" s="59" t="s">
        <v>40</v>
      </c>
      <c r="C48" s="49" t="s">
        <v>89</v>
      </c>
      <c r="D48" s="52" t="s">
        <v>77</v>
      </c>
      <c r="E48" s="44">
        <v>2000</v>
      </c>
      <c r="F48" s="26" t="s">
        <v>0</v>
      </c>
      <c r="G48" s="27" t="s">
        <v>31</v>
      </c>
      <c r="H48" s="27" t="s">
        <v>32</v>
      </c>
      <c r="I48" s="6"/>
      <c r="J48" s="31"/>
    </row>
    <row r="49" spans="1:10" ht="15" x14ac:dyDescent="0.15">
      <c r="A49" s="42">
        <v>454</v>
      </c>
      <c r="B49" s="59" t="s">
        <v>40</v>
      </c>
      <c r="C49" s="49" t="s">
        <v>89</v>
      </c>
      <c r="D49" s="50" t="s">
        <v>78</v>
      </c>
      <c r="E49" s="47">
        <v>2000</v>
      </c>
      <c r="F49" s="26" t="s">
        <v>0</v>
      </c>
      <c r="G49" s="27" t="s">
        <v>31</v>
      </c>
      <c r="H49" s="27" t="s">
        <v>32</v>
      </c>
      <c r="I49" s="6"/>
      <c r="J49" s="31"/>
    </row>
    <row r="50" spans="1:10" ht="30" x14ac:dyDescent="0.15">
      <c r="A50" s="37">
        <v>501</v>
      </c>
      <c r="B50" s="51" t="s">
        <v>10</v>
      </c>
      <c r="C50" s="51" t="s">
        <v>61</v>
      </c>
      <c r="D50" s="52" t="s">
        <v>77</v>
      </c>
      <c r="E50" s="47">
        <f>6000-500-500-250</f>
        <v>4750</v>
      </c>
      <c r="F50" s="26" t="s">
        <v>19</v>
      </c>
      <c r="G50" s="27" t="s">
        <v>31</v>
      </c>
      <c r="H50" s="27" t="s">
        <v>32</v>
      </c>
      <c r="I50" s="4"/>
      <c r="J50" s="31"/>
    </row>
    <row r="51" spans="1:10" ht="30" customHeight="1" x14ac:dyDescent="0.15">
      <c r="A51" s="37">
        <v>501</v>
      </c>
      <c r="B51" s="51" t="s">
        <v>10</v>
      </c>
      <c r="C51" s="51" t="s">
        <v>61</v>
      </c>
      <c r="D51" s="50" t="s">
        <v>78</v>
      </c>
      <c r="E51" s="47">
        <f>50000-5000-3000-1000-150-500-1000-150</f>
        <v>39200</v>
      </c>
      <c r="F51" s="26" t="s">
        <v>19</v>
      </c>
      <c r="G51" s="27" t="s">
        <v>31</v>
      </c>
      <c r="H51" s="27" t="s">
        <v>32</v>
      </c>
      <c r="I51" s="4"/>
      <c r="J51" s="31"/>
    </row>
    <row r="52" spans="1:10" ht="23.25" customHeight="1" x14ac:dyDescent="0.15">
      <c r="A52" s="37">
        <v>501</v>
      </c>
      <c r="B52" s="51" t="s">
        <v>10</v>
      </c>
      <c r="C52" s="49" t="s">
        <v>59</v>
      </c>
      <c r="D52" s="52" t="s">
        <v>77</v>
      </c>
      <c r="E52" s="47">
        <v>500</v>
      </c>
      <c r="F52" s="26" t="s">
        <v>24</v>
      </c>
      <c r="G52" s="27" t="s">
        <v>31</v>
      </c>
      <c r="H52" s="27" t="s">
        <v>32</v>
      </c>
      <c r="I52" s="4"/>
      <c r="J52" s="31"/>
    </row>
    <row r="53" spans="1:10" ht="30" customHeight="1" x14ac:dyDescent="0.15">
      <c r="A53" s="37">
        <v>501</v>
      </c>
      <c r="B53" s="51" t="s">
        <v>10</v>
      </c>
      <c r="C53" s="53" t="s">
        <v>60</v>
      </c>
      <c r="D53" s="50" t="s">
        <v>78</v>
      </c>
      <c r="E53" s="47">
        <v>5000</v>
      </c>
      <c r="F53" s="26" t="s">
        <v>24</v>
      </c>
      <c r="G53" s="27" t="s">
        <v>31</v>
      </c>
      <c r="H53" s="27" t="s">
        <v>32</v>
      </c>
      <c r="I53" s="4"/>
      <c r="J53" s="31"/>
    </row>
    <row r="54" spans="1:10" ht="39" customHeight="1" x14ac:dyDescent="0.15">
      <c r="A54" s="38">
        <v>502</v>
      </c>
      <c r="B54" s="51" t="s">
        <v>9</v>
      </c>
      <c r="C54" s="49" t="s">
        <v>9</v>
      </c>
      <c r="D54" s="52" t="s">
        <v>104</v>
      </c>
      <c r="E54" s="47">
        <v>170000</v>
      </c>
      <c r="F54" s="26" t="s">
        <v>19</v>
      </c>
      <c r="G54" s="27" t="s">
        <v>31</v>
      </c>
      <c r="H54" s="27" t="s">
        <v>32</v>
      </c>
      <c r="I54" s="4"/>
      <c r="J54" s="31"/>
    </row>
    <row r="55" spans="1:10" ht="27.75" customHeight="1" x14ac:dyDescent="0.15">
      <c r="A55" s="37">
        <v>503</v>
      </c>
      <c r="B55" s="51" t="s">
        <v>8</v>
      </c>
      <c r="C55" s="53" t="s">
        <v>90</v>
      </c>
      <c r="D55" s="50" t="s">
        <v>78</v>
      </c>
      <c r="E55" s="44">
        <v>500</v>
      </c>
      <c r="F55" s="26" t="s">
        <v>0</v>
      </c>
      <c r="G55" s="27" t="s">
        <v>31</v>
      </c>
      <c r="H55" s="27" t="s">
        <v>32</v>
      </c>
      <c r="I55" s="5"/>
      <c r="J55" s="31"/>
    </row>
    <row r="56" spans="1:10" ht="37.5" customHeight="1" x14ac:dyDescent="0.15">
      <c r="A56" s="37">
        <v>601</v>
      </c>
      <c r="B56" s="49" t="s">
        <v>7</v>
      </c>
      <c r="C56" s="49" t="s">
        <v>91</v>
      </c>
      <c r="D56" s="50" t="s">
        <v>104</v>
      </c>
      <c r="E56" s="45">
        <v>68000</v>
      </c>
      <c r="F56" s="26" t="s">
        <v>19</v>
      </c>
      <c r="G56" s="27" t="s">
        <v>31</v>
      </c>
      <c r="H56" s="27" t="s">
        <v>32</v>
      </c>
      <c r="I56" s="4"/>
      <c r="J56" s="31"/>
    </row>
    <row r="57" spans="1:10" ht="35.25" customHeight="1" x14ac:dyDescent="0.15">
      <c r="A57" s="37">
        <v>601</v>
      </c>
      <c r="B57" s="49" t="s">
        <v>7</v>
      </c>
      <c r="C57" s="49" t="s">
        <v>88</v>
      </c>
      <c r="D57" s="50" t="s">
        <v>92</v>
      </c>
      <c r="E57" s="45">
        <v>4000</v>
      </c>
      <c r="F57" s="26" t="s">
        <v>19</v>
      </c>
      <c r="G57" s="27" t="s">
        <v>31</v>
      </c>
      <c r="H57" s="27" t="s">
        <v>32</v>
      </c>
      <c r="I57" s="4"/>
      <c r="J57" s="31"/>
    </row>
    <row r="58" spans="1:10" ht="34.5" customHeight="1" x14ac:dyDescent="0.15">
      <c r="A58" s="37">
        <v>641</v>
      </c>
      <c r="B58" s="51" t="s">
        <v>62</v>
      </c>
      <c r="C58" s="49" t="s">
        <v>93</v>
      </c>
      <c r="D58" s="52" t="s">
        <v>77</v>
      </c>
      <c r="E58" s="44">
        <v>500</v>
      </c>
      <c r="F58" s="26" t="s">
        <v>0</v>
      </c>
      <c r="G58" s="27" t="s">
        <v>31</v>
      </c>
      <c r="H58" s="27" t="s">
        <v>32</v>
      </c>
      <c r="I58" s="4"/>
      <c r="J58" s="31"/>
    </row>
    <row r="59" spans="1:10" ht="34.5" customHeight="1" x14ac:dyDescent="0.15">
      <c r="A59" s="37">
        <v>641</v>
      </c>
      <c r="B59" s="51" t="s">
        <v>62</v>
      </c>
      <c r="C59" s="49" t="s">
        <v>93</v>
      </c>
      <c r="D59" s="50" t="s">
        <v>78</v>
      </c>
      <c r="E59" s="44">
        <v>4000</v>
      </c>
      <c r="F59" s="26" t="s">
        <v>0</v>
      </c>
      <c r="G59" s="27" t="s">
        <v>31</v>
      </c>
      <c r="H59" s="27" t="s">
        <v>32</v>
      </c>
      <c r="I59" s="4"/>
      <c r="J59" s="31"/>
    </row>
    <row r="60" spans="1:10" ht="34.5" customHeight="1" x14ac:dyDescent="0.15">
      <c r="A60" s="37">
        <v>641</v>
      </c>
      <c r="B60" s="51" t="s">
        <v>62</v>
      </c>
      <c r="C60" s="49" t="s">
        <v>93</v>
      </c>
      <c r="D60" s="50" t="s">
        <v>80</v>
      </c>
      <c r="E60" s="44">
        <f>500-100</f>
        <v>400</v>
      </c>
      <c r="F60" s="26" t="s">
        <v>0</v>
      </c>
      <c r="G60" s="27" t="s">
        <v>31</v>
      </c>
      <c r="H60" s="27" t="s">
        <v>32</v>
      </c>
      <c r="I60" s="4"/>
      <c r="J60" s="31"/>
    </row>
    <row r="61" spans="1:10" ht="15" x14ac:dyDescent="0.15">
      <c r="A61" s="37">
        <v>642</v>
      </c>
      <c r="B61" s="51" t="s">
        <v>6</v>
      </c>
      <c r="C61" s="49" t="s">
        <v>94</v>
      </c>
      <c r="D61" s="52" t="s">
        <v>77</v>
      </c>
      <c r="E61" s="44">
        <f>13300-4200-240</f>
        <v>8860</v>
      </c>
      <c r="F61" s="26" t="s">
        <v>24</v>
      </c>
      <c r="G61" s="27" t="s">
        <v>31</v>
      </c>
      <c r="H61" s="27" t="s">
        <v>32</v>
      </c>
      <c r="I61" s="3"/>
      <c r="J61" s="31"/>
    </row>
    <row r="62" spans="1:10" ht="15" x14ac:dyDescent="0.15">
      <c r="A62" s="37">
        <v>642</v>
      </c>
      <c r="B62" s="51" t="s">
        <v>6</v>
      </c>
      <c r="C62" s="49" t="s">
        <v>94</v>
      </c>
      <c r="D62" s="50" t="s">
        <v>78</v>
      </c>
      <c r="E62" s="64">
        <f>52000-4200-10800-4990-280</f>
        <v>31730</v>
      </c>
      <c r="F62" s="26" t="s">
        <v>24</v>
      </c>
      <c r="G62" s="27" t="s">
        <v>31</v>
      </c>
      <c r="H62" s="27" t="s">
        <v>32</v>
      </c>
      <c r="I62" s="3"/>
      <c r="J62" s="31"/>
    </row>
    <row r="63" spans="1:10" ht="26.25" customHeight="1" x14ac:dyDescent="0.15">
      <c r="A63" s="37">
        <v>642</v>
      </c>
      <c r="B63" s="51" t="s">
        <v>6</v>
      </c>
      <c r="C63" s="49" t="s">
        <v>94</v>
      </c>
      <c r="D63" s="50" t="s">
        <v>80</v>
      </c>
      <c r="E63" s="44">
        <v>1000</v>
      </c>
      <c r="F63" s="26" t="s">
        <v>24</v>
      </c>
      <c r="G63" s="27" t="s">
        <v>31</v>
      </c>
      <c r="H63" s="27" t="s">
        <v>32</v>
      </c>
      <c r="I63" s="3"/>
      <c r="J63" s="31"/>
    </row>
    <row r="64" spans="1:10" ht="26.25" customHeight="1" x14ac:dyDescent="0.15">
      <c r="A64" s="37">
        <v>642</v>
      </c>
      <c r="B64" s="51" t="s">
        <v>6</v>
      </c>
      <c r="C64" s="51" t="s">
        <v>50</v>
      </c>
      <c r="D64" s="66" t="s">
        <v>104</v>
      </c>
      <c r="E64" s="64">
        <f>240+240+40</f>
        <v>520</v>
      </c>
      <c r="F64" s="22" t="s">
        <v>0</v>
      </c>
      <c r="G64" s="27" t="s">
        <v>31</v>
      </c>
      <c r="H64" s="27" t="s">
        <v>32</v>
      </c>
      <c r="I64" s="3"/>
      <c r="J64" s="31"/>
    </row>
    <row r="65" spans="1:15" ht="26.25" customHeight="1" x14ac:dyDescent="0.15">
      <c r="A65" s="37">
        <v>665</v>
      </c>
      <c r="B65" s="51" t="s">
        <v>65</v>
      </c>
      <c r="C65" s="51" t="s">
        <v>66</v>
      </c>
      <c r="D65" s="66" t="s">
        <v>104</v>
      </c>
      <c r="E65" s="64">
        <f>15000-4984</f>
        <v>10016</v>
      </c>
      <c r="F65" s="33" t="s">
        <v>24</v>
      </c>
      <c r="G65" s="34" t="s">
        <v>31</v>
      </c>
      <c r="H65" s="34" t="s">
        <v>32</v>
      </c>
    </row>
    <row r="66" spans="1:15" ht="30" x14ac:dyDescent="0.15">
      <c r="A66" s="37">
        <v>713</v>
      </c>
      <c r="B66" s="51" t="s">
        <v>5</v>
      </c>
      <c r="C66" s="49" t="s">
        <v>43</v>
      </c>
      <c r="D66" s="52" t="s">
        <v>104</v>
      </c>
      <c r="E66" s="44">
        <v>10000</v>
      </c>
      <c r="F66" s="26" t="s">
        <v>19</v>
      </c>
      <c r="G66" s="27" t="s">
        <v>31</v>
      </c>
      <c r="H66" s="27" t="s">
        <v>32</v>
      </c>
      <c r="I66" s="3"/>
      <c r="J66" s="31"/>
    </row>
    <row r="67" spans="1:15" ht="39" customHeight="1" x14ac:dyDescent="0.15">
      <c r="A67" s="37">
        <v>715</v>
      </c>
      <c r="B67" s="51" t="s">
        <v>28</v>
      </c>
      <c r="C67" s="49" t="s">
        <v>29</v>
      </c>
      <c r="D67" s="52" t="s">
        <v>104</v>
      </c>
      <c r="E67" s="44">
        <v>504390</v>
      </c>
      <c r="F67" s="26" t="s">
        <v>19</v>
      </c>
      <c r="G67" s="27" t="s">
        <v>31</v>
      </c>
      <c r="H67" s="27" t="s">
        <v>32</v>
      </c>
      <c r="I67" s="3"/>
      <c r="J67" s="31"/>
    </row>
    <row r="68" spans="1:15" ht="15" x14ac:dyDescent="0.15">
      <c r="A68" s="37">
        <v>724</v>
      </c>
      <c r="B68" s="60" t="s">
        <v>4</v>
      </c>
      <c r="C68" s="49" t="s">
        <v>95</v>
      </c>
      <c r="D68" s="52" t="s">
        <v>77</v>
      </c>
      <c r="E68" s="44">
        <v>4200</v>
      </c>
      <c r="F68" s="26" t="s">
        <v>0</v>
      </c>
      <c r="G68" s="27" t="s">
        <v>31</v>
      </c>
      <c r="H68" s="27" t="s">
        <v>32</v>
      </c>
      <c r="I68" s="8"/>
      <c r="J68" s="17"/>
      <c r="K68" s="30"/>
      <c r="L68" s="30"/>
      <c r="M68" s="30"/>
      <c r="N68" s="30"/>
      <c r="O68" s="30"/>
    </row>
    <row r="69" spans="1:15" ht="15" x14ac:dyDescent="0.15">
      <c r="A69" s="37">
        <v>724</v>
      </c>
      <c r="B69" s="60" t="s">
        <v>4</v>
      </c>
      <c r="C69" s="49" t="s">
        <v>95</v>
      </c>
      <c r="D69" s="50" t="s">
        <v>78</v>
      </c>
      <c r="E69" s="44">
        <v>4200</v>
      </c>
      <c r="F69" s="29" t="s">
        <v>0</v>
      </c>
      <c r="G69" s="27" t="s">
        <v>31</v>
      </c>
      <c r="H69" s="27" t="s">
        <v>32</v>
      </c>
      <c r="I69" s="8"/>
      <c r="J69" s="17"/>
      <c r="K69" s="30"/>
      <c r="L69" s="30"/>
      <c r="M69" s="30"/>
      <c r="N69" s="30"/>
      <c r="O69" s="30"/>
    </row>
    <row r="70" spans="1:15" ht="45" customHeight="1" x14ac:dyDescent="0.15">
      <c r="A70" s="37">
        <v>724</v>
      </c>
      <c r="B70" s="60" t="s">
        <v>4</v>
      </c>
      <c r="C70" s="53" t="s">
        <v>49</v>
      </c>
      <c r="D70" s="50" t="s">
        <v>104</v>
      </c>
      <c r="E70" s="44">
        <f>180*5*12</f>
        <v>10800</v>
      </c>
      <c r="F70" s="29" t="s">
        <v>0</v>
      </c>
      <c r="G70" s="27" t="s">
        <v>31</v>
      </c>
      <c r="H70" s="27" t="s">
        <v>32</v>
      </c>
      <c r="I70" s="4"/>
      <c r="J70" s="21"/>
      <c r="K70" s="30"/>
      <c r="L70" s="30"/>
      <c r="M70" s="30"/>
      <c r="N70" s="30"/>
      <c r="O70" s="30"/>
    </row>
    <row r="71" spans="1:15" ht="31.5" customHeight="1" x14ac:dyDescent="0.15">
      <c r="A71" s="37">
        <v>724</v>
      </c>
      <c r="B71" s="60" t="s">
        <v>4</v>
      </c>
      <c r="C71" s="53" t="s">
        <v>49</v>
      </c>
      <c r="D71" s="50" t="s">
        <v>104</v>
      </c>
      <c r="E71" s="64">
        <f>4690</f>
        <v>4690</v>
      </c>
      <c r="F71" s="29" t="s">
        <v>0</v>
      </c>
      <c r="G71" s="27" t="s">
        <v>31</v>
      </c>
      <c r="H71" s="27" t="s">
        <v>32</v>
      </c>
      <c r="I71" s="4"/>
      <c r="J71" s="18"/>
      <c r="K71" s="30"/>
      <c r="L71" s="30"/>
      <c r="M71" s="30"/>
      <c r="N71" s="30"/>
      <c r="O71" s="30"/>
    </row>
    <row r="72" spans="1:15" ht="43.5" customHeight="1" x14ac:dyDescent="0.15">
      <c r="A72" s="37">
        <v>724</v>
      </c>
      <c r="B72" s="60" t="s">
        <v>4</v>
      </c>
      <c r="C72" s="49" t="s">
        <v>51</v>
      </c>
      <c r="D72" s="52" t="s">
        <v>104</v>
      </c>
      <c r="E72" s="64">
        <v>300</v>
      </c>
      <c r="F72" s="29" t="s">
        <v>0</v>
      </c>
      <c r="G72" s="27" t="s">
        <v>31</v>
      </c>
      <c r="H72" s="27" t="s">
        <v>32</v>
      </c>
      <c r="I72" s="28"/>
      <c r="J72" s="32"/>
      <c r="K72" s="30"/>
      <c r="L72" s="30"/>
      <c r="M72" s="30"/>
      <c r="N72" s="30"/>
      <c r="O72" s="30"/>
    </row>
    <row r="73" spans="1:15" ht="22.5" customHeight="1" x14ac:dyDescent="0.15">
      <c r="A73" s="37">
        <v>792</v>
      </c>
      <c r="B73" s="61" t="s">
        <v>30</v>
      </c>
      <c r="C73" s="62" t="s">
        <v>36</v>
      </c>
      <c r="D73" s="67" t="s">
        <v>104</v>
      </c>
      <c r="E73" s="44">
        <v>10000</v>
      </c>
      <c r="F73" s="26" t="s">
        <v>19</v>
      </c>
      <c r="G73" s="27" t="s">
        <v>31</v>
      </c>
      <c r="H73" s="27" t="s">
        <v>32</v>
      </c>
      <c r="I73" s="4"/>
      <c r="J73" s="19"/>
      <c r="K73" s="9"/>
      <c r="L73" s="9"/>
      <c r="M73" s="9"/>
      <c r="N73" s="9"/>
      <c r="O73" s="9"/>
    </row>
    <row r="74" spans="1:15" ht="37.5" customHeight="1" x14ac:dyDescent="0.15">
      <c r="A74" s="37">
        <v>797</v>
      </c>
      <c r="B74" s="61" t="s">
        <v>3</v>
      </c>
      <c r="C74" s="49" t="s">
        <v>37</v>
      </c>
      <c r="D74" s="52" t="s">
        <v>77</v>
      </c>
      <c r="E74" s="45">
        <v>82140</v>
      </c>
      <c r="F74" s="29" t="s">
        <v>0</v>
      </c>
      <c r="G74" s="27" t="s">
        <v>31</v>
      </c>
      <c r="H74" s="27" t="s">
        <v>32</v>
      </c>
      <c r="I74" s="14"/>
      <c r="J74" s="31"/>
    </row>
    <row r="75" spans="1:15" ht="39" customHeight="1" x14ac:dyDescent="0.15">
      <c r="A75" s="37">
        <v>797</v>
      </c>
      <c r="B75" s="61" t="s">
        <v>3</v>
      </c>
      <c r="C75" s="49" t="s">
        <v>44</v>
      </c>
      <c r="D75" s="50" t="s">
        <v>78</v>
      </c>
      <c r="E75" s="45">
        <v>84400</v>
      </c>
      <c r="F75" s="29" t="s">
        <v>0</v>
      </c>
      <c r="G75" s="27" t="s">
        <v>31</v>
      </c>
      <c r="H75" s="27" t="s">
        <v>32</v>
      </c>
      <c r="I75" s="14"/>
      <c r="J75" s="31"/>
    </row>
    <row r="76" spans="1:15" ht="30" x14ac:dyDescent="0.15">
      <c r="A76" s="37">
        <v>799</v>
      </c>
      <c r="B76" s="61" t="s">
        <v>2</v>
      </c>
      <c r="C76" s="49" t="s">
        <v>96</v>
      </c>
      <c r="D76" s="52" t="s">
        <v>77</v>
      </c>
      <c r="E76" s="44">
        <v>5000</v>
      </c>
      <c r="F76" s="26" t="s">
        <v>0</v>
      </c>
      <c r="G76" s="27" t="s">
        <v>31</v>
      </c>
      <c r="H76" s="27" t="s">
        <v>32</v>
      </c>
      <c r="I76" s="14"/>
      <c r="J76" s="31"/>
    </row>
    <row r="77" spans="1:15" ht="30" x14ac:dyDescent="0.15">
      <c r="A77" s="37">
        <v>799</v>
      </c>
      <c r="B77" s="61" t="s">
        <v>2</v>
      </c>
      <c r="C77" s="49" t="s">
        <v>96</v>
      </c>
      <c r="D77" s="50" t="s">
        <v>78</v>
      </c>
      <c r="E77" s="45">
        <v>40000</v>
      </c>
      <c r="F77" s="26" t="s">
        <v>0</v>
      </c>
      <c r="G77" s="27" t="s">
        <v>31</v>
      </c>
      <c r="H77" s="27" t="s">
        <v>32</v>
      </c>
      <c r="I77" s="14"/>
      <c r="J77" s="31"/>
    </row>
    <row r="78" spans="1:15" ht="45" x14ac:dyDescent="0.15">
      <c r="A78" s="37">
        <v>799</v>
      </c>
      <c r="B78" s="61" t="s">
        <v>2</v>
      </c>
      <c r="C78" s="49" t="s">
        <v>99</v>
      </c>
      <c r="D78" s="52" t="s">
        <v>104</v>
      </c>
      <c r="E78" s="44">
        <v>252000</v>
      </c>
      <c r="F78" s="26" t="s">
        <v>19</v>
      </c>
      <c r="G78" s="27" t="s">
        <v>31</v>
      </c>
      <c r="H78" s="27" t="s">
        <v>32</v>
      </c>
      <c r="I78" s="14"/>
      <c r="J78" s="31"/>
    </row>
    <row r="79" spans="1:15" ht="30" customHeight="1" x14ac:dyDescent="0.15">
      <c r="A79" s="37">
        <v>805</v>
      </c>
      <c r="B79" s="61" t="s">
        <v>41</v>
      </c>
      <c r="C79" s="49" t="s">
        <v>97</v>
      </c>
      <c r="D79" s="52" t="s">
        <v>77</v>
      </c>
      <c r="E79" s="44">
        <v>4400</v>
      </c>
      <c r="F79" s="26" t="s">
        <v>19</v>
      </c>
      <c r="G79" s="27" t="s">
        <v>31</v>
      </c>
      <c r="H79" s="27" t="s">
        <v>32</v>
      </c>
      <c r="I79" s="3"/>
      <c r="J79" s="31"/>
    </row>
    <row r="80" spans="1:15" ht="30" customHeight="1" x14ac:dyDescent="0.15">
      <c r="A80" s="37">
        <v>805</v>
      </c>
      <c r="B80" s="61" t="s">
        <v>41</v>
      </c>
      <c r="C80" s="49" t="s">
        <v>97</v>
      </c>
      <c r="D80" s="50" t="s">
        <v>78</v>
      </c>
      <c r="E80" s="44">
        <v>6900</v>
      </c>
      <c r="F80" s="26" t="s">
        <v>19</v>
      </c>
      <c r="G80" s="27" t="s">
        <v>31</v>
      </c>
      <c r="H80" s="27" t="s">
        <v>32</v>
      </c>
      <c r="I80" s="3"/>
      <c r="J80" s="31"/>
    </row>
    <row r="81" spans="1:16" ht="21.75" customHeight="1" x14ac:dyDescent="0.15">
      <c r="A81" s="37">
        <v>905</v>
      </c>
      <c r="B81" s="51" t="s">
        <v>20</v>
      </c>
      <c r="C81" s="49" t="s">
        <v>21</v>
      </c>
      <c r="D81" s="52" t="s">
        <v>104</v>
      </c>
      <c r="E81" s="44">
        <v>1350000</v>
      </c>
      <c r="F81" s="26" t="s">
        <v>19</v>
      </c>
      <c r="G81" s="27" t="s">
        <v>31</v>
      </c>
      <c r="H81" s="27" t="s">
        <v>32</v>
      </c>
      <c r="I81" s="3"/>
      <c r="J81" s="31"/>
    </row>
    <row r="82" spans="1:16" ht="45" x14ac:dyDescent="0.15">
      <c r="A82" s="37">
        <v>909</v>
      </c>
      <c r="B82" s="51" t="s">
        <v>1</v>
      </c>
      <c r="C82" s="49" t="s">
        <v>47</v>
      </c>
      <c r="D82" s="50" t="s">
        <v>104</v>
      </c>
      <c r="E82" s="45">
        <v>100000</v>
      </c>
      <c r="F82" s="26" t="s">
        <v>19</v>
      </c>
      <c r="G82" s="27" t="s">
        <v>31</v>
      </c>
      <c r="H82" s="27" t="s">
        <v>32</v>
      </c>
      <c r="I82" s="3"/>
      <c r="J82" s="31"/>
    </row>
    <row r="83" spans="1:16" ht="25.5" customHeight="1" x14ac:dyDescent="0.15">
      <c r="A83" s="43">
        <v>922</v>
      </c>
      <c r="B83" s="63" t="s">
        <v>52</v>
      </c>
      <c r="C83" s="53" t="s">
        <v>53</v>
      </c>
      <c r="D83" s="50" t="s">
        <v>104</v>
      </c>
      <c r="E83" s="45">
        <v>480</v>
      </c>
      <c r="F83" s="26" t="s">
        <v>0</v>
      </c>
      <c r="G83" s="27" t="s">
        <v>31</v>
      </c>
      <c r="H83" s="27" t="s">
        <v>32</v>
      </c>
      <c r="I83" s="25"/>
      <c r="J83" s="23"/>
    </row>
    <row r="84" spans="1:16" ht="25.5" customHeight="1" x14ac:dyDescent="0.15">
      <c r="A84" s="43">
        <v>924</v>
      </c>
      <c r="B84" s="63" t="s">
        <v>102</v>
      </c>
      <c r="C84" s="53" t="s">
        <v>103</v>
      </c>
      <c r="D84" s="50" t="s">
        <v>104</v>
      </c>
      <c r="E84" s="45">
        <v>4900</v>
      </c>
      <c r="F84" s="26" t="s">
        <v>0</v>
      </c>
      <c r="G84" s="27" t="s">
        <v>31</v>
      </c>
      <c r="H84" s="27" t="s">
        <v>100</v>
      </c>
      <c r="I84" s="25"/>
      <c r="J84" s="23"/>
    </row>
    <row r="85" spans="1:16" ht="20.25" customHeight="1" x14ac:dyDescent="0.15">
      <c r="A85" s="43">
        <v>983</v>
      </c>
      <c r="B85" s="63" t="s">
        <v>23</v>
      </c>
      <c r="C85" s="63" t="s">
        <v>42</v>
      </c>
      <c r="D85" s="68" t="s">
        <v>104</v>
      </c>
      <c r="E85" s="44">
        <f>2500+2000</f>
        <v>4500</v>
      </c>
      <c r="F85" s="26" t="s">
        <v>19</v>
      </c>
      <c r="G85" s="27" t="s">
        <v>31</v>
      </c>
      <c r="H85" s="27" t="s">
        <v>32</v>
      </c>
      <c r="I85" s="11"/>
      <c r="J85" s="20"/>
      <c r="K85" s="10"/>
      <c r="L85" s="10"/>
      <c r="M85" s="10"/>
      <c r="N85" s="10"/>
      <c r="O85" s="10"/>
      <c r="P85" s="10"/>
    </row>
    <row r="86" spans="1:16" ht="14" x14ac:dyDescent="0.15">
      <c r="A86" s="23"/>
      <c r="B86" s="23"/>
      <c r="C86" s="24"/>
      <c r="D86" s="24"/>
      <c r="E86" s="65"/>
      <c r="F86" s="7"/>
      <c r="G86" s="31"/>
      <c r="H86" s="7"/>
      <c r="I86" s="3"/>
      <c r="J86" s="7"/>
    </row>
    <row r="87" spans="1:16" x14ac:dyDescent="0.15">
      <c r="A87" s="13"/>
      <c r="B87" s="13"/>
      <c r="C87" s="13"/>
      <c r="D87" s="13"/>
      <c r="I87" s="7"/>
      <c r="J87" s="7"/>
    </row>
    <row r="88" spans="1:16" x14ac:dyDescent="0.15">
      <c r="A88" s="13"/>
      <c r="B88" s="13"/>
      <c r="C88" s="13"/>
      <c r="D88" s="13"/>
      <c r="I88" s="7"/>
      <c r="J88" s="7"/>
    </row>
    <row r="89" spans="1:16" x14ac:dyDescent="0.15">
      <c r="A89" s="13"/>
      <c r="B89" s="13"/>
      <c r="C89" s="13"/>
      <c r="D89" s="13"/>
      <c r="I89" s="7"/>
      <c r="J89" s="7"/>
    </row>
    <row r="90" spans="1:16" x14ac:dyDescent="0.15">
      <c r="A90" s="13"/>
      <c r="B90" s="13"/>
      <c r="C90" s="13"/>
      <c r="D90" s="13"/>
      <c r="I90" s="7"/>
      <c r="J90" s="7"/>
    </row>
    <row r="91" spans="1:16" x14ac:dyDescent="0.15">
      <c r="A91" s="13"/>
      <c r="B91" s="13"/>
      <c r="C91" s="13"/>
      <c r="D91" s="13"/>
      <c r="I91" s="7"/>
      <c r="J91" s="7"/>
    </row>
    <row r="92" spans="1:16" x14ac:dyDescent="0.15">
      <c r="A92" s="13"/>
      <c r="B92" s="13"/>
      <c r="C92" s="13"/>
      <c r="D92" s="13"/>
      <c r="I92" s="7"/>
      <c r="J92" s="7"/>
    </row>
    <row r="93" spans="1:16" x14ac:dyDescent="0.15">
      <c r="A93" s="13"/>
      <c r="B93" s="13"/>
      <c r="C93" s="13"/>
      <c r="D93" s="13"/>
      <c r="I93" s="7"/>
      <c r="J93" s="7"/>
    </row>
    <row r="94" spans="1:16" x14ac:dyDescent="0.15">
      <c r="A94" s="13"/>
      <c r="B94" s="13"/>
      <c r="C94" s="13"/>
      <c r="D94" s="13"/>
      <c r="I94" s="7"/>
      <c r="J94" s="7"/>
    </row>
    <row r="95" spans="1:16" x14ac:dyDescent="0.15">
      <c r="A95" s="13"/>
      <c r="B95" s="13"/>
      <c r="C95" s="13"/>
      <c r="D95" s="13"/>
      <c r="I95" s="7"/>
      <c r="J95" s="7"/>
    </row>
    <row r="96" spans="1:16" x14ac:dyDescent="0.15">
      <c r="A96" s="13"/>
      <c r="B96" s="13"/>
      <c r="C96" s="13"/>
      <c r="D96" s="13"/>
      <c r="I96" s="7"/>
      <c r="J96" s="7"/>
    </row>
    <row r="97" spans="1:10" x14ac:dyDescent="0.15">
      <c r="A97" s="13"/>
      <c r="B97" s="13"/>
      <c r="C97" s="13"/>
      <c r="D97" s="13"/>
      <c r="I97" s="7"/>
      <c r="J97" s="7"/>
    </row>
    <row r="98" spans="1:10" x14ac:dyDescent="0.15">
      <c r="A98" s="13"/>
      <c r="B98" s="13"/>
      <c r="C98" s="13"/>
      <c r="D98" s="13"/>
      <c r="I98" s="7"/>
      <c r="J98" s="7"/>
    </row>
    <row r="99" spans="1:10" x14ac:dyDescent="0.15">
      <c r="A99" s="13"/>
      <c r="B99" s="13"/>
      <c r="C99" s="13"/>
      <c r="D99" s="13"/>
      <c r="I99" s="7"/>
      <c r="J99" s="7"/>
    </row>
    <row r="100" spans="1:10" x14ac:dyDescent="0.15">
      <c r="A100" s="13"/>
      <c r="B100" s="13"/>
      <c r="C100" s="13"/>
      <c r="D100" s="13"/>
      <c r="I100" s="7"/>
      <c r="J100" s="7"/>
    </row>
    <row r="101" spans="1:10" x14ac:dyDescent="0.15">
      <c r="A101" s="13"/>
      <c r="B101" s="13"/>
      <c r="C101" s="13"/>
      <c r="D101" s="13"/>
      <c r="I101" s="7"/>
      <c r="J101" s="7"/>
    </row>
    <row r="102" spans="1:10" x14ac:dyDescent="0.15">
      <c r="A102" s="13"/>
      <c r="B102" s="13"/>
      <c r="C102" s="13"/>
      <c r="D102" s="13"/>
      <c r="I102" s="7"/>
      <c r="J102" s="7"/>
    </row>
    <row r="103" spans="1:10" x14ac:dyDescent="0.15">
      <c r="A103" s="13"/>
      <c r="B103" s="13"/>
      <c r="C103" s="13"/>
      <c r="D103" s="13"/>
      <c r="I103" s="7"/>
      <c r="J103" s="7"/>
    </row>
    <row r="104" spans="1:10" x14ac:dyDescent="0.15">
      <c r="A104" s="13"/>
      <c r="B104" s="13"/>
      <c r="C104" s="13"/>
      <c r="D104" s="13"/>
      <c r="I104" s="7"/>
      <c r="J104" s="7"/>
    </row>
    <row r="105" spans="1:10" x14ac:dyDescent="0.15">
      <c r="A105" s="13"/>
      <c r="B105" s="13"/>
      <c r="C105" s="13"/>
      <c r="D105" s="13"/>
      <c r="I105" s="7"/>
      <c r="J105" s="7"/>
    </row>
    <row r="106" spans="1:10" x14ac:dyDescent="0.15">
      <c r="A106" s="13"/>
      <c r="B106" s="13"/>
      <c r="C106" s="13"/>
      <c r="D106" s="13"/>
      <c r="I106" s="7"/>
      <c r="J106" s="7"/>
    </row>
    <row r="107" spans="1:10" x14ac:dyDescent="0.15">
      <c r="A107" s="13"/>
      <c r="B107" s="13"/>
      <c r="C107" s="13"/>
      <c r="D107" s="13"/>
      <c r="I107" s="7"/>
      <c r="J107" s="7"/>
    </row>
    <row r="108" spans="1:10" x14ac:dyDescent="0.15">
      <c r="A108" s="13"/>
      <c r="B108" s="13"/>
      <c r="C108" s="13"/>
      <c r="D108" s="13"/>
      <c r="I108" s="7"/>
      <c r="J108" s="7"/>
    </row>
    <row r="109" spans="1:10" x14ac:dyDescent="0.15">
      <c r="A109" s="13"/>
      <c r="B109" s="13"/>
      <c r="C109" s="13"/>
      <c r="D109" s="13"/>
      <c r="I109" s="7"/>
      <c r="J109" s="7"/>
    </row>
    <row r="110" spans="1:10" x14ac:dyDescent="0.15">
      <c r="A110" s="13"/>
      <c r="B110" s="13"/>
      <c r="C110" s="13"/>
      <c r="D110" s="13"/>
      <c r="I110" s="7"/>
      <c r="J110" s="7"/>
    </row>
    <row r="111" spans="1:10" x14ac:dyDescent="0.15">
      <c r="A111" s="13"/>
      <c r="B111" s="13"/>
      <c r="C111" s="13"/>
      <c r="D111" s="13"/>
      <c r="I111" s="7"/>
      <c r="J111" s="7"/>
    </row>
    <row r="112" spans="1:10" x14ac:dyDescent="0.15">
      <c r="A112" s="13"/>
      <c r="B112" s="13"/>
      <c r="C112" s="13"/>
      <c r="D112" s="13"/>
      <c r="I112" s="7"/>
      <c r="J112" s="7"/>
    </row>
    <row r="113" spans="1:10" x14ac:dyDescent="0.15">
      <c r="A113" s="13"/>
      <c r="B113" s="13"/>
      <c r="C113" s="13"/>
      <c r="D113" s="13"/>
      <c r="I113" s="7"/>
      <c r="J113" s="7"/>
    </row>
    <row r="114" spans="1:10" x14ac:dyDescent="0.15">
      <c r="A114" s="13"/>
      <c r="B114" s="13"/>
      <c r="C114" s="13"/>
      <c r="D114" s="13"/>
      <c r="I114" s="7"/>
      <c r="J114" s="7"/>
    </row>
    <row r="115" spans="1:10" x14ac:dyDescent="0.15">
      <c r="A115" s="13"/>
      <c r="B115" s="13"/>
      <c r="C115" s="13"/>
      <c r="D115" s="13"/>
      <c r="I115" s="7"/>
      <c r="J115" s="7"/>
    </row>
    <row r="116" spans="1:10" x14ac:dyDescent="0.15">
      <c r="A116" s="13"/>
      <c r="B116" s="13"/>
      <c r="C116" s="13"/>
      <c r="D116" s="13"/>
      <c r="I116" s="7"/>
      <c r="J116" s="7"/>
    </row>
    <row r="117" spans="1:10" x14ac:dyDescent="0.15">
      <c r="I117" s="7"/>
      <c r="J117" s="7"/>
    </row>
    <row r="118" spans="1:10" x14ac:dyDescent="0.15">
      <c r="I118" s="7"/>
      <c r="J118" s="7"/>
    </row>
    <row r="119" spans="1:10" x14ac:dyDescent="0.15">
      <c r="I119" s="7"/>
      <c r="J119" s="7"/>
    </row>
  </sheetData>
  <autoFilter ref="A1:A119" xr:uid="{6F900303-392A-4B16-8B59-CEC178E0DBB3}"/>
  <phoneticPr fontId="14" type="noConversion"/>
  <dataValidations count="2">
    <dataValidation type="list" allowBlank="1" showInputMessage="1" showErrorMessage="1" sqref="A1:A1048576" xr:uid="{BA12A0C1-C80B-4E96-B1A7-ED7E427DB855}">
      <formula1>#REF!</formula1>
    </dataValidation>
    <dataValidation type="list" allowBlank="1" showInputMessage="1" showErrorMessage="1" sqref="B1:B1048576 F1:H1048576 D1:D1048576" xr:uid="{F6847396-9BAF-4984-9F9D-D3B386A18FC8}">
      <formula1>#REF!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ადგილობრივი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2021-12-03T11:40:00Z</dcterms:modified>
</cp:coreProperties>
</file>